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d.docs.live.net/4ae81f85e32ea1ae/Documents/1-PRTPO/Regional Planning/Freight/CRFC 2022/"/>
    </mc:Choice>
  </mc:AlternateContent>
  <xr:revisionPtr revIDLastSave="408" documentId="8_{5F9A0EF0-7A9A-4DFB-B655-48FBC89698E6}" xr6:coauthVersionLast="47" xr6:coauthVersionMax="47" xr10:uidLastSave="{56CAEF16-CEA4-4E30-8407-EB485E8099AF}"/>
  <bookViews>
    <workbookView xWindow="48480" yWindow="-120" windowWidth="30960" windowHeight="16800" activeTab="1" xr2:uid="{3761C265-FBF1-4EDE-B63C-EE763DCE9881}"/>
  </bookViews>
  <sheets>
    <sheet name="1. Submission Summary Sheet" sheetId="2" r:id="rId1"/>
    <sheet name="2. Priority List " sheetId="8" r:id="rId2"/>
    <sheet name="3.Secondary List (Optional)" sheetId="7" r:id="rId3"/>
  </sheets>
  <definedNames>
    <definedName name="_xlnm._FilterDatabase" localSheetId="1" hidden="1">'2. Priority List '!$C$1:$F$25</definedName>
    <definedName name="_xlnm._FilterDatabase" localSheetId="2" hidden="1">'3.Secondary List (Optional)'!$C$2:$F$26</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8" i="2" l="1"/>
  <c r="J27" i="2"/>
  <c r="J26" i="2"/>
  <c r="J25" i="2"/>
  <c r="H2" i="8"/>
  <c r="C24" i="2"/>
  <c r="M10" i="8"/>
  <c r="L11" i="8"/>
  <c r="L10" i="8"/>
  <c r="L7" i="8"/>
  <c r="J11" i="8"/>
  <c r="J10" i="8"/>
  <c r="J2" i="8"/>
  <c r="H7" i="8"/>
  <c r="G11" i="8"/>
  <c r="G2" i="8"/>
  <c r="F12" i="8"/>
  <c r="F11" i="8"/>
  <c r="F10" i="8"/>
  <c r="F7" i="8"/>
  <c r="F2" i="8"/>
</calcChain>
</file>

<file path=xl/sharedStrings.xml><?xml version="1.0" encoding="utf-8"?>
<sst xmlns="http://schemas.openxmlformats.org/spreadsheetml/2006/main" count="451" uniqueCount="197">
  <si>
    <t>Submission Instructions</t>
  </si>
  <si>
    <t>Contact Information</t>
  </si>
  <si>
    <t>Name of MPO or RTPO</t>
  </si>
  <si>
    <t>Contact Name</t>
  </si>
  <si>
    <t>Contact Email Address</t>
  </si>
  <si>
    <t>Contact Phone Number</t>
  </si>
  <si>
    <t>Corridor ID</t>
  </si>
  <si>
    <t>Corridor Name</t>
  </si>
  <si>
    <t xml:space="preserve">Start Location </t>
  </si>
  <si>
    <t xml:space="preserve">End Location </t>
  </si>
  <si>
    <t>Proposed Corridor Type (CUFC or CRFC)</t>
  </si>
  <si>
    <t>Jurisdiction</t>
  </si>
  <si>
    <t>Key Considerations for Corridor Designation (indicate 1, 2, or 3)</t>
  </si>
  <si>
    <t>2021 FGTS Classification</t>
  </si>
  <si>
    <t xml:space="preserve">Note </t>
  </si>
  <si>
    <t>Corridor Length (miles)</t>
  </si>
  <si>
    <t>Insert additional rows as necessary</t>
  </si>
  <si>
    <t>Total CRFC Miles Proposed</t>
  </si>
  <si>
    <t>Grand Total Miles</t>
  </si>
  <si>
    <t>Secondary List of Corridors (Optional)</t>
  </si>
  <si>
    <t>Category</t>
  </si>
  <si>
    <t>No</t>
  </si>
  <si>
    <t>Attribute</t>
  </si>
  <si>
    <t>Definition</t>
  </si>
  <si>
    <t>Example Entry</t>
  </si>
  <si>
    <t>Corridor 1</t>
  </si>
  <si>
    <t>Corridor 2</t>
  </si>
  <si>
    <t>Corridor 3</t>
  </si>
  <si>
    <t>Corridor 4</t>
  </si>
  <si>
    <t>Corridor 5</t>
  </si>
  <si>
    <t>Corridor Location</t>
  </si>
  <si>
    <t xml:space="preserve">Enter the full name of the proposed corridor </t>
  </si>
  <si>
    <t>XYZ Road</t>
  </si>
  <si>
    <t>MPO/RTPO</t>
  </si>
  <si>
    <t>MPO/RTPO Name</t>
  </si>
  <si>
    <t>ABC MPO</t>
  </si>
  <si>
    <t>Urban / Rural Corridor Type</t>
  </si>
  <si>
    <r>
      <t xml:space="preserve">CUFC - within Highway Urbanized Area (HUA) Boundary; or
CRFC - outside HUA </t>
    </r>
    <r>
      <rPr>
        <sz val="11"/>
        <color rgb="FF0070C0"/>
        <rFont val="Calibri"/>
        <family val="2"/>
        <scheme val="minor"/>
      </rPr>
      <t>(see instruction sheet for a link to the HUA map)</t>
    </r>
    <r>
      <rPr>
        <sz val="11"/>
        <color theme="1"/>
        <rFont val="Calibri"/>
        <family val="2"/>
        <scheme val="minor"/>
      </rPr>
      <t xml:space="preserve"> </t>
    </r>
  </si>
  <si>
    <t>CUFC</t>
  </si>
  <si>
    <t>Urbanized Area Name</t>
  </si>
  <si>
    <t xml:space="preserve">Name of Highway Urbanized Area if it falls under CUFC type </t>
  </si>
  <si>
    <t>Riverside Urban Area</t>
  </si>
  <si>
    <t>Previous Designation in 2016</t>
  </si>
  <si>
    <r>
      <t>Yes - previously designated in 2016; or
No - not previously designated in 2016</t>
    </r>
    <r>
      <rPr>
        <sz val="11"/>
        <color rgb="FF0070C0"/>
        <rFont val="Calibri"/>
        <family val="2"/>
        <scheme val="minor"/>
      </rPr>
      <t xml:space="preserve"> (see instruction sheet for a link to 2016 CUFC/CRFC map) </t>
    </r>
  </si>
  <si>
    <t xml:space="preserve">Yes </t>
  </si>
  <si>
    <t>Length in Miles (round to two decimal places)</t>
  </si>
  <si>
    <t>Start Location</t>
  </si>
  <si>
    <t xml:space="preserve">Name of start intersecting street </t>
  </si>
  <si>
    <t>1st Ave</t>
  </si>
  <si>
    <t>End Location</t>
  </si>
  <si>
    <t>Name of end intersecting street</t>
  </si>
  <si>
    <t>3rd Ave</t>
  </si>
  <si>
    <t>Begin Milepost</t>
  </si>
  <si>
    <t>Start milepost value (if applicable)</t>
  </si>
  <si>
    <t>NA</t>
  </si>
  <si>
    <t>End Milepost</t>
  </si>
  <si>
    <t>End milepost value (if applicable)</t>
  </si>
  <si>
    <t xml:space="preserve">Please indicate the name of the jurisdiction within which the corridor is located (city name, or county name as applicable) </t>
  </si>
  <si>
    <t>XX City</t>
  </si>
  <si>
    <t>Ownership</t>
  </si>
  <si>
    <t>Indicate the jurisdictional ownership of this corridor by choosing from following option: city, county, port, state, tribe, or other</t>
  </si>
  <si>
    <t>City</t>
  </si>
  <si>
    <t>Supporting map</t>
  </si>
  <si>
    <t>Please also provide a pdf format map that shows the proposed corridor location as an attachment</t>
  </si>
  <si>
    <t>Map attached</t>
  </si>
  <si>
    <t>Designation Need Justisfication</t>
  </si>
  <si>
    <t>Key considerations for Corridor Designation</t>
  </si>
  <si>
    <t>Project Name</t>
  </si>
  <si>
    <t>If 1 or 2 are entered under key considerations, enter the name of the project</t>
  </si>
  <si>
    <t>Port access road improvements</t>
  </si>
  <si>
    <t>Project Location and Improvements</t>
  </si>
  <si>
    <t>If 1 or 2 are entered under key considerations, please provide a brief description of the project location and type of improvements</t>
  </si>
  <si>
    <t xml:space="preserve">The project is located on X Road, with roadway widening between 1st Ave and 3rd Ave, and intersection improvement at 2nd Ave. </t>
  </si>
  <si>
    <t>Project Funding Status</t>
  </si>
  <si>
    <t>If 1 or 2 are entered under key considerations, indicate project's funding status (partially funded, or unfunded)</t>
  </si>
  <si>
    <t>Unfunded</t>
  </si>
  <si>
    <t>Project Schedule</t>
  </si>
  <si>
    <t>If 1 or 2 are entered under key considerations, enter the anticipated project schedule (estimated start and end year)</t>
  </si>
  <si>
    <t>2022-2030</t>
  </si>
  <si>
    <t>Project Owner</t>
  </si>
  <si>
    <t>If 1 or 2 are entered under key considerations, enter the name of the project owner</t>
  </si>
  <si>
    <t>Other Reasons</t>
  </si>
  <si>
    <t>If 3 is entered under key considerations, please describe the reasons your agency is seeking corridor designation</t>
  </si>
  <si>
    <t>Connection to Freight  Justification</t>
  </si>
  <si>
    <t>FGTS Classification</t>
  </si>
  <si>
    <r>
      <t xml:space="preserve">What is the 2021 FGTS classification of the proposed corridor? </t>
    </r>
    <r>
      <rPr>
        <sz val="11"/>
        <color rgb="FF0070C0"/>
        <rFont val="Calibri"/>
        <family val="2"/>
        <scheme val="minor"/>
      </rPr>
      <t xml:space="preserve">(see instruction sheet for a link to FGTS map) </t>
    </r>
  </si>
  <si>
    <t>T-3</t>
  </si>
  <si>
    <t>Connection to major freight facilities (urban)</t>
  </si>
  <si>
    <t>Connection to major freight facilities (rual)</t>
  </si>
  <si>
    <t>Importance to freight movement</t>
  </si>
  <si>
    <r>
      <t xml:space="preserve">If your proposed corridor is </t>
    </r>
    <r>
      <rPr>
        <b/>
        <sz val="11"/>
        <color theme="1"/>
        <rFont val="Calibri"/>
        <family val="2"/>
        <scheme val="minor"/>
      </rPr>
      <t>not on</t>
    </r>
    <r>
      <rPr>
        <sz val="11"/>
        <color theme="1"/>
        <rFont val="Calibri"/>
        <family val="2"/>
        <scheme val="minor"/>
      </rPr>
      <t xml:space="preserve"> a FGTS route, and your answer to "connection to major freight facilitites" question above is</t>
    </r>
    <r>
      <rPr>
        <b/>
        <sz val="11"/>
        <color theme="1"/>
        <rFont val="Calibri"/>
        <family val="2"/>
        <scheme val="minor"/>
      </rPr>
      <t xml:space="preserve"> No, </t>
    </r>
    <r>
      <rPr>
        <sz val="11"/>
        <color theme="1"/>
        <rFont val="Calibri"/>
        <family val="2"/>
        <scheme val="minor"/>
      </rPr>
      <t>please provide supporting data/information to justify the importance of proposed corridor to regional or state freight movement</t>
    </r>
  </si>
  <si>
    <t>Corridor Length</t>
  </si>
  <si>
    <r>
      <t xml:space="preserve">Please indicate which key consideration does the proposed corridor meet: 
1) Corridor segments with projects that intend to apply for INFRA grant funds in the next five years </t>
    </r>
    <r>
      <rPr>
        <b/>
        <sz val="11"/>
        <color theme="1"/>
        <rFont val="Calibri"/>
        <family val="2"/>
        <scheme val="minor"/>
      </rPr>
      <t xml:space="preserve">(2022-2026) </t>
    </r>
    <r>
      <rPr>
        <sz val="11"/>
        <color theme="1"/>
        <rFont val="Calibri"/>
        <family val="2"/>
        <scheme val="minor"/>
      </rPr>
      <t xml:space="preserve">
2) Corridor segments with other regional freight priority projects that have a funding need and are planned for implementation in the next five years</t>
    </r>
    <r>
      <rPr>
        <b/>
        <sz val="11"/>
        <color theme="1"/>
        <rFont val="Calibri"/>
        <family val="2"/>
        <scheme val="minor"/>
      </rPr>
      <t xml:space="preserve"> (2022-2026)</t>
    </r>
    <r>
      <rPr>
        <sz val="11"/>
        <color theme="1"/>
        <rFont val="Calibri"/>
        <family val="2"/>
        <scheme val="minor"/>
      </rPr>
      <t xml:space="preserve">
3) Corridor does not have projects planned in the next five years,  but has been identified as critical to freight for other reasons</t>
    </r>
  </si>
  <si>
    <t>A - serves Port of X and  provides a critical first/last mile connection to its intermodal terminal which handles Y TEUs of freight annually</t>
  </si>
  <si>
    <t>If the proposed falls under rural category, does it provide access or connect to any of the following freight facilities? If yes, please identify the specific facility and provide an explanation for justification.
C) 	Energy exploration, development, installation, or production areas;
D) Freight facilities handling more than 50,000 TEUs or 0.5 million tons of bulk commodities per year;
E)  Grain elevators, agricultural, mining, forestry, or intermodal facilities 
F)  International ports of entry;
G) Significant air, rail, water, or other freight facilities</t>
  </si>
  <si>
    <t>If the proposed corridor falls under urban category, does it provide access or connect to any of the following freight facilities? If yes, please identify the specific facility and provide an explanation for justification.
A)	Intermodal freight facilities; or
B) 	Major freight generators, logistics centesr, or manufacturing and warehouse industrial land</t>
  </si>
  <si>
    <r>
      <t xml:space="preserve">If your proposed corridor is </t>
    </r>
    <r>
      <rPr>
        <b/>
        <sz val="11"/>
        <color theme="1"/>
        <rFont val="Calibri"/>
        <family val="2"/>
        <scheme val="minor"/>
      </rPr>
      <t>not on</t>
    </r>
    <r>
      <rPr>
        <sz val="11"/>
        <color theme="1"/>
        <rFont val="Calibri"/>
        <family val="2"/>
        <scheme val="minor"/>
      </rPr>
      <t xml:space="preserve"> a FGTS route, and your answer to "connection to major freight facilitites" question (22 &amp; 23)above is</t>
    </r>
    <r>
      <rPr>
        <b/>
        <sz val="11"/>
        <color theme="1"/>
        <rFont val="Calibri"/>
        <family val="2"/>
        <scheme val="minor"/>
      </rPr>
      <t xml:space="preserve"> No, </t>
    </r>
    <r>
      <rPr>
        <sz val="11"/>
        <color theme="1"/>
        <rFont val="Calibri"/>
        <family val="2"/>
        <scheme val="minor"/>
      </rPr>
      <t>please provide supporting data/information to justify the importance of proposed corridor to regional or state freight movement</t>
    </r>
  </si>
  <si>
    <t>Priority List of Corridors (must not exceed regional mileage target - 5.8 CUFC miles and 17.1 CRFC miles)</t>
  </si>
  <si>
    <t xml:space="preserve">Note - sheet 3 has the same layout as sheet 2 with same attributes. Please only fill out sheet 3 if you have any secondary list of corridors to submit for consideration. </t>
  </si>
  <si>
    <r>
      <rPr>
        <b/>
        <sz val="11"/>
        <color theme="1"/>
        <rFont val="Calibri"/>
        <family val="2"/>
      </rPr>
      <t>Please read the entire instruction sheet before completing your corridor submission form</t>
    </r>
    <r>
      <rPr>
        <b/>
        <sz val="11"/>
        <color theme="1"/>
        <rFont val="Calibri"/>
        <family val="2"/>
        <scheme val="minor"/>
      </rPr>
      <t xml:space="preserve">.  </t>
    </r>
    <r>
      <rPr>
        <sz val="11"/>
        <color theme="1"/>
        <rFont val="Calibri"/>
        <family val="2"/>
        <scheme val="minor"/>
      </rPr>
      <t xml:space="preserve">Proposed CUFC/CRFC corridor submissions from MPOs and RTPOs must be returned by email to Wenjuan Zhao at zhaow@wsdot.wa.gov no later than </t>
    </r>
    <r>
      <rPr>
        <b/>
        <sz val="11"/>
        <color theme="1"/>
        <rFont val="Calibri"/>
        <family val="2"/>
        <scheme val="minor"/>
      </rPr>
      <t xml:space="preserve">July 15, 2022. </t>
    </r>
    <r>
      <rPr>
        <sz val="11"/>
        <color theme="1"/>
        <rFont val="Calibri"/>
        <family val="2"/>
        <scheme val="minor"/>
      </rPr>
      <t>Electronic copies of the following items need to be included in the submittal package:</t>
    </r>
    <r>
      <rPr>
        <b/>
        <sz val="11"/>
        <color theme="1"/>
        <rFont val="Calibri"/>
        <family val="2"/>
        <scheme val="minor"/>
      </rPr>
      <t xml:space="preserve">
• Completed Critical Freight Corridor Submission Form 
• Detailed corridor location map in PDF format for each proposed corridor
</t>
    </r>
    <r>
      <rPr>
        <sz val="11"/>
        <color theme="1"/>
        <rFont val="Calibri"/>
        <family val="2"/>
        <scheme val="minor"/>
      </rPr>
      <t xml:space="preserve">MPO/RTPOs are strongly encouraged to coordinate with their local jurisdiction members (cities, counties, ports, and tribes) to develop the proposed corridor list. </t>
    </r>
  </si>
  <si>
    <t>CRFC</t>
  </si>
  <si>
    <t>Port Angeles</t>
  </si>
  <si>
    <t>T-2</t>
  </si>
  <si>
    <t>SR 117 / Tumwater Truck Road</t>
  </si>
  <si>
    <t>Pursuing 101/117 improvements</t>
  </si>
  <si>
    <t>Sequim, Clallam Cty</t>
  </si>
  <si>
    <t>Pursuing 101/Simdars I/C improvements</t>
  </si>
  <si>
    <t>Port Townsend</t>
  </si>
  <si>
    <t>Mason County</t>
  </si>
  <si>
    <t>Hood Canal Bridge - vital freight asset</t>
  </si>
  <si>
    <t>Jefferson/Kitsap</t>
  </si>
  <si>
    <t>SR 3 Freight Corridor</t>
  </si>
  <si>
    <t>Design stage; support for existing project</t>
  </si>
  <si>
    <t>MP 245.07</t>
  </si>
  <si>
    <t>MP 1.4 (Port of Pt Angeles)</t>
  </si>
  <si>
    <t>MP 247.2 (vic E. Lauridsen)</t>
  </si>
  <si>
    <t>MP 266.10 (vic Simdars Rd)</t>
  </si>
  <si>
    <t>MP 267.5 (vic Palo Alto Rd)</t>
  </si>
  <si>
    <t>MP 12.56 (WSF dock)</t>
  </si>
  <si>
    <t>MP 13.7 (vic Paradise Rd)</t>
  </si>
  <si>
    <t>MP 15.5 (SR 3)</t>
  </si>
  <si>
    <t>MP 3.38</t>
  </si>
  <si>
    <t>MP 28.8 (vic Lake Flora Rd)</t>
  </si>
  <si>
    <t>MP 23.2 (vic SR 302)</t>
  </si>
  <si>
    <t>MP 3.77</t>
  </si>
  <si>
    <t>WSF commercial reservations, I-5 alt route</t>
  </si>
  <si>
    <t>First-mile/last-mile; intersection issue</t>
  </si>
  <si>
    <t>State</t>
  </si>
  <si>
    <t>Peninsula RTPO</t>
  </si>
  <si>
    <t>Pre-planning funded in 2024 (TBD $); CN unfunded</t>
  </si>
  <si>
    <t>2024 - 2030</t>
  </si>
  <si>
    <t>T2</t>
  </si>
  <si>
    <t>D) Provides essential access to Port of Port Angeles marine terminal and airport, industrial properties; F) international port of entry; G) Significant air and water freight facilities</t>
  </si>
  <si>
    <t>Freight mobility, safety improvements at the US 101/SR 117 interchange to enable full directional access for freight, modify approaches on US 101 and SR 117. One of three inter-related segments.</t>
  </si>
  <si>
    <t>SR 117 Truck Route at Hwy 101 Intersection</t>
  </si>
  <si>
    <t>MP 0 (US 101)</t>
  </si>
  <si>
    <t>Corridor 6</t>
  </si>
  <si>
    <t>Corridor 7</t>
  </si>
  <si>
    <t>Sequim</t>
  </si>
  <si>
    <t>US 101 E Sequim Corridor Improvements</t>
  </si>
  <si>
    <t>US 101 E Sequim study is complete. CN funding is secured.</t>
  </si>
  <si>
    <t>2022 - 2025</t>
  </si>
  <si>
    <t>WSDOT Olympic Region</t>
  </si>
  <si>
    <t>The proposed project will add full directionality to the US 101/Simdars Road interchange and provide a parallel frontage road and intersection improvements for local traffic.</t>
  </si>
  <si>
    <t>SR 20 provides direct access to the Port of Pt. Townsend and the WSF terminal. This is one of only two WSF routes that accepts commercial vehicle reservations due to its importance in supporting industry and commerce on Olympic Peninsula and Whidbey Island. SR 20 is the only N/S parallel corridor to I-5 between Olympia and Mt. Vernon. The 101/Mills St intersection provides access to the paper mill.</t>
  </si>
  <si>
    <t>SR 104 - Hood Canal Bridge</t>
  </si>
  <si>
    <t>Jefferson County / Kitsap County</t>
  </si>
  <si>
    <t>Paradise Road / Shine Road / SR 104 Roundabout</t>
  </si>
  <si>
    <t>Partially funded</t>
  </si>
  <si>
    <t>CN start Spring 2023, complete Fall 2024</t>
  </si>
  <si>
    <t>WSDOT</t>
  </si>
  <si>
    <t>This project will improve SR 104 intersections at the west end of the bridge to improve safety at a high accident location.</t>
  </si>
  <si>
    <t>US 101 Miller Peninsula</t>
  </si>
  <si>
    <t>MP 274.04 (vic Knapp Rd)</t>
  </si>
  <si>
    <t>JST/Clallam County</t>
  </si>
  <si>
    <t>MP 275 (vic Old Gardiner Rd W)</t>
  </si>
  <si>
    <t>Corridor 8</t>
  </si>
  <si>
    <t>Corridor 9</t>
  </si>
  <si>
    <t>Begin CN in summer 2024, complete in winter 2026.</t>
  </si>
  <si>
    <t>Project will result in new limited access freight corridor, an alternative to SR 3 through Belfair and providing access to the intermodal freight facility on Log Yard Road and the Port of Bremerton industrial complex and airport. It includes three new RAB intersections. Until final design, ROW, and permitting are complete and inflation is accounted for, PRTPO remains uncertain as to full funding adequacy for this important regional project.</t>
  </si>
  <si>
    <t xml:space="preserve">Corridor provides access to D) intermodal freight transfer facility (truck to rail) on Log Yard Rd serving industry, business, and US Navy as well as access to the Puget Sound Industrial Complex - Bremerton off Lake Flora Rd; E) the Log Yard Road intermodal freight transfer facility; G) Port of Bremerton airport and the US Navy railroad at the Log Yard Road intermodal freight facility. </t>
  </si>
  <si>
    <t>SR 3 at Johns Prairie Road</t>
  </si>
  <si>
    <t>MP 274.04 (vic Knapp Road)</t>
  </si>
  <si>
    <t>Jamestown S'Klallam Tribe and Clallam County</t>
  </si>
  <si>
    <t>TRPC</t>
  </si>
  <si>
    <t>Olympia/Lacey/Tumwater UA</t>
  </si>
  <si>
    <t>Thurston County</t>
  </si>
  <si>
    <t xml:space="preserve">As the only highway connection between the Olympic Peninsula and I-5 south of the Tacoma Narrows Bridge and Hood Canal Bridge, this US 101 interchange enables access to and from all the major freight generators on the Olympic and Kitsap Peninsulas as well as the only intermodal freight transfer facility west of the I-5 corridor. </t>
  </si>
  <si>
    <t>Future T-3</t>
  </si>
  <si>
    <t>This interchange is where US 101 goes from a T-2 to a T-1 corridor.</t>
  </si>
  <si>
    <t>T-2 / T-1</t>
  </si>
  <si>
    <t>UA bottleneck impacts rural freight mobility</t>
  </si>
  <si>
    <t>T-2 / T-3</t>
  </si>
  <si>
    <t>Thera Black</t>
  </si>
  <si>
    <t>TheraB@PeninsulaRTPO.org</t>
  </si>
  <si>
    <t>360.878.0353</t>
  </si>
  <si>
    <t>US 101 at SR 8 interchange</t>
  </si>
  <si>
    <t>US 101 - East Sequim</t>
  </si>
  <si>
    <t>MP 9.8 (vic Mill Road)</t>
  </si>
  <si>
    <t>SR 20 - Mill Road to WSF</t>
  </si>
  <si>
    <t>US 101 - S Airport Rd to E Lauridsen Blvd</t>
  </si>
  <si>
    <t>US 101 at SR 8 Interchange</t>
  </si>
  <si>
    <t>US 101 - Miller Peninsula</t>
  </si>
  <si>
    <t>Truck Fueling and Commercial Stop Access</t>
  </si>
  <si>
    <t>The Tribal project on Trust Lands and the expanded future activites at the Miller State Park will require US101 intersection improvements on Knapp, Diamond Point and Old Gardiner Roads and decelleration/passing lanes for general capacity.</t>
  </si>
  <si>
    <t>2025-2027</t>
  </si>
  <si>
    <t>Jamestown S'Klallam Tribe and WA State Parks</t>
  </si>
  <si>
    <t xml:space="preserve">Intersection provides access to/from the industrially zoned properties and industrial uses on Johns Prairie Road and SR 3. This is the route from SR 3 to G) Sanderson Field, the Port of Shelton's airport and industrial area. </t>
  </si>
  <si>
    <t xml:space="preserve">G) Vital freight facility providing essential connectivity between north end of Olympic Peninsula and the airports and seaports that help sustain rural industries, as well as access between markets and the F) international seaport and airport at Port Angeles. There are no practical alternate routes. Congestion and safety issues in vicinity of Simdars Rd affects freight movement east and west of there. </t>
  </si>
  <si>
    <t>The Hood Canal Bridge is the only highway facility accessing the Olympic Peninsula. As such, it provides vital connectivity for D) freight facilities on the Peninsula, E) forestry operations on the Peninsula, F) international port of entry at Port Angeles, and G) significant air, rail, water, and other freight facilities on the I-5 corridor that support rural industries on the Olympic Peninsula and the islands. While the current project west of the bridge will improve a high accident location, travel time reliability is a problem. Congestion delay due to bridge closures has an economic cost for freight and business on both sides of the bridge. Additional focus on operational efficiency and priority needs is warranted. There are no practical alternate routes.</t>
  </si>
  <si>
    <t>Accommodate freight in upcoming projects</t>
  </si>
  <si>
    <t>MP 361.37</t>
  </si>
  <si>
    <t>MP 361.52</t>
  </si>
  <si>
    <t>Interchange geometry at the merger of US 101 SB with SR 8 EB creates a bottleneck that affects travel time reliability for freight. In its Corridor Sketch, WSDOT noted it is difficult for trucks to manuever. Over-sized loads going to or from Port of Shelton's Sanderson Field or other places need special accommodation or have to take long detours. There are no convenient alternate routes. WSDOT studied this in 2013 and made some improvements to the zipper merge, but noted then that additional work is needed. Critical corridor designation helps call attention to a bottleneck that affects freight mobility and economic opportunity in the Peninsula region.</t>
  </si>
  <si>
    <t>Irregular intersection design impedes freight access between SR 3 and Port of Shelton, other industrial properties on Johns Prairie Road, creating first- / last-mile connectivity issues and contributing to congestion and safety issues at the intersection. Terrain and rural road network limit viable alternate routes. WSDOT is beginning to work with Mason County to explore potential design strategies to improve functionality for freight and passenger travel at this location. Corridor length reflects complex nature of the intersection problem to be resolved. Designation gives it a little impetus.</t>
  </si>
  <si>
    <t xml:space="preserve">D) The paper mill in Pt. Townsend brings in raw forestry materials and exports finished paper products; G) it provides direct access to/from the WSF terminal and the essential freight connection it provides between the Olympic Peninsula and Whidbey Island, Anacortes, etc. as well as to Port of Port Townsend marine facilities. Naval Air Station Whidbey Island considers this connection vital to their ability to maintain reliable freight and services logistics between Whidbey Island and navy facilities in Jefferson and Kitsap Counties. </t>
  </si>
  <si>
    <t xml:space="preserve">E) Facility provides access to tribal enterprises, also to agricultural areas, some of which (like lavendar farms) generate commercial tourism traffic. Future development projects will generate intersection improvements at Knapp, Old Gardiner, Diamond Point, and add accel/decel lanes for general capacity. Freight access needs should be accommodated in the analysis and resulting improvements to ensure safe and efficient freight access and travel time reliability, minimize conflicts with other local and tourism traffic, system users.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</si>
</sst>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b/>
      <sz val="16"/>
      <color theme="0"/>
      <name val="Calibri"/>
      <family val="2"/>
      <scheme val="minor"/>
    </font>
    <font>
      <b/>
      <sz val="11"/>
      <color theme="1"/>
      <name val="Calibri"/>
      <family val="2"/>
    </font>
    <font>
      <b/>
      <sz val="11"/>
      <color rgb="FFFFFF00"/>
      <name val="Calibri"/>
      <family val="2"/>
      <scheme val="minor"/>
    </font>
    <font>
      <sz val="11"/>
      <color rgb="FF0070C0"/>
      <name val="Calibri"/>
      <family val="2"/>
      <scheme val="minor"/>
    </font>
    <font>
      <b/>
      <sz val="12"/>
      <color theme="1"/>
      <name val="Calibri"/>
      <family val="2"/>
      <scheme val="minor"/>
    </font>
    <font>
      <sz val="8"/>
      <name val="Calibri"/>
      <family val="2"/>
      <scheme val="minor"/>
    </font>
    <font>
      <u/>
      <sz val="11"/>
      <color theme="10"/>
      <name val="Calibri"/>
      <family val="2"/>
      <scheme val="minor"/>
    </font>
  </fonts>
  <fills count="7">
    <fill>
      <patternFill patternType="none"/>
    </fill>
    <fill>
      <patternFill patternType="gray125"/>
    </fill>
    <fill>
      <patternFill patternType="solid">
        <fgColor rgb="FF007F65"/>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9" tint="0.79998168889431442"/>
        <bgColor indexed="64"/>
      </patternFill>
    </fill>
  </fills>
  <borders count="17">
    <border>
      <left/>
      <right/>
      <top/>
      <bottom/>
      <diagonal/>
    </border>
    <border>
      <left style="thin">
        <color rgb="FF007F65"/>
      </left>
      <right style="thin">
        <color rgb="FF007F65"/>
      </right>
      <top style="thin">
        <color rgb="FF007F65"/>
      </top>
      <bottom style="thin">
        <color rgb="FF007F65"/>
      </bottom>
      <diagonal/>
    </border>
    <border>
      <left/>
      <right style="thin">
        <color rgb="FF007F65"/>
      </right>
      <top/>
      <bottom/>
      <diagonal/>
    </border>
    <border>
      <left style="medium">
        <color rgb="FF007F65"/>
      </left>
      <right/>
      <top style="medium">
        <color rgb="FF007F65"/>
      </top>
      <bottom/>
      <diagonal/>
    </border>
    <border>
      <left/>
      <right style="medium">
        <color rgb="FF007F65"/>
      </right>
      <top style="medium">
        <color rgb="FF007F65"/>
      </top>
      <bottom/>
      <diagonal/>
    </border>
    <border>
      <left style="medium">
        <color rgb="FF007F65"/>
      </left>
      <right/>
      <top/>
      <bottom/>
      <diagonal/>
    </border>
    <border>
      <left/>
      <right style="medium">
        <color rgb="FF007F65"/>
      </right>
      <top/>
      <bottom/>
      <diagonal/>
    </border>
    <border>
      <left style="medium">
        <color rgb="FF007F65"/>
      </left>
      <right/>
      <top/>
      <bottom style="medium">
        <color rgb="FF007F65"/>
      </bottom>
      <diagonal/>
    </border>
    <border>
      <left/>
      <right style="medium">
        <color rgb="FF007F65"/>
      </right>
      <top/>
      <bottom style="medium">
        <color rgb="FF007F65"/>
      </bottom>
      <diagonal/>
    </border>
    <border>
      <left style="thin">
        <color rgb="FF007F65"/>
      </left>
      <right style="thin">
        <color rgb="FF007F65"/>
      </right>
      <top/>
      <bottom style="thin">
        <color rgb="FF007F65"/>
      </bottom>
      <diagonal/>
    </border>
    <border>
      <left style="thin">
        <color rgb="FF007F65"/>
      </left>
      <right style="thin">
        <color rgb="FF007F65"/>
      </right>
      <top/>
      <bottom/>
      <diagonal/>
    </border>
    <border>
      <left/>
      <right/>
      <top style="medium">
        <color rgb="FF007F65"/>
      </top>
      <bottom/>
      <diagonal/>
    </border>
    <border>
      <left/>
      <right/>
      <top/>
      <bottom style="medium">
        <color rgb="FF007F65"/>
      </bottom>
      <diagonal/>
    </border>
    <border>
      <left style="thin">
        <color rgb="FF007F65"/>
      </left>
      <right/>
      <top/>
      <bottom/>
      <diagonal/>
    </border>
    <border>
      <left style="thin">
        <color rgb="FF007F65"/>
      </left>
      <right style="thin">
        <color rgb="FF007F65"/>
      </right>
      <top style="thin">
        <color rgb="FF007F65"/>
      </top>
      <bottom/>
      <diagonal/>
    </border>
    <border>
      <left/>
      <right style="thin">
        <color rgb="FF007F65"/>
      </right>
      <top style="thin">
        <color rgb="FF007F65"/>
      </top>
      <bottom style="thin">
        <color rgb="FF007F65"/>
      </bottom>
      <diagonal/>
    </border>
    <border>
      <left style="thin">
        <color rgb="FF007F65"/>
      </left>
      <right/>
      <top/>
      <bottom style="thin">
        <color rgb="FF007F65"/>
      </bottom>
      <diagonal/>
    </border>
  </borders>
  <cellStyleXfs count="2">
    <xf numFmtId="0" fontId="0" fillId="0" borderId="0"/>
    <xf numFmtId="0" fontId="10" fillId="0" borderId="0" applyNumberFormat="0" applyFill="0" applyBorder="0" applyAlignment="0" applyProtection="0"/>
  </cellStyleXfs>
  <cellXfs count="83">
    <xf numFmtId="0" fontId="0" fillId="0" borderId="0" xfId="0"/>
    <xf numFmtId="0" fontId="0" fillId="0" borderId="0" xfId="0" applyAlignment="1">
      <alignment horizontal="center" vertical="center"/>
    </xf>
    <xf numFmtId="0" fontId="1" fillId="2" borderId="0" xfId="0" applyFont="1" applyFill="1" applyAlignment="1">
      <alignment horizontal="right"/>
    </xf>
    <xf numFmtId="0" fontId="0" fillId="2" borderId="0" xfId="0" applyFill="1"/>
    <xf numFmtId="0" fontId="1"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0" fillId="0" borderId="1" xfId="0" applyBorder="1"/>
    <xf numFmtId="0" fontId="1" fillId="2" borderId="2" xfId="0" applyFont="1" applyFill="1" applyBorder="1" applyAlignment="1">
      <alignment horizontal="right"/>
    </xf>
    <xf numFmtId="0" fontId="4" fillId="2" borderId="0" xfId="0" applyFont="1" applyFill="1"/>
    <xf numFmtId="0" fontId="3" fillId="0" borderId="1" xfId="0" applyFont="1" applyBorder="1"/>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xf>
    <xf numFmtId="0" fontId="6" fillId="2" borderId="0" xfId="0" applyFont="1" applyFill="1" applyAlignment="1">
      <alignment horizontal="center" vertical="center"/>
    </xf>
    <xf numFmtId="0" fontId="0" fillId="0" borderId="9" xfId="0" applyBorder="1" applyAlignment="1">
      <alignment horizontal="left" vertical="center" wrapText="1"/>
    </xf>
    <xf numFmtId="0" fontId="0" fillId="0" borderId="9" xfId="0" applyBorder="1" applyAlignment="1">
      <alignment horizontal="center" vertical="center"/>
    </xf>
    <xf numFmtId="0" fontId="0" fillId="0" borderId="9" xfId="0" applyBorder="1"/>
    <xf numFmtId="0" fontId="0" fillId="0" borderId="0" xfId="0" applyAlignment="1">
      <alignment horizontal="left"/>
    </xf>
    <xf numFmtId="0" fontId="0" fillId="3" borderId="1" xfId="0" applyFill="1" applyBorder="1" applyAlignment="1">
      <alignment horizontal="left" vertical="center"/>
    </xf>
    <xf numFmtId="0" fontId="0" fillId="3" borderId="1" xfId="0" applyFill="1" applyBorder="1" applyAlignment="1">
      <alignment horizontal="left" vertical="center" wrapText="1"/>
    </xf>
    <xf numFmtId="0" fontId="0" fillId="3" borderId="1" xfId="0" applyFill="1" applyBorder="1" applyAlignment="1">
      <alignment vertical="center" wrapText="1"/>
    </xf>
    <xf numFmtId="0" fontId="0" fillId="3" borderId="1" xfId="0" applyFill="1" applyBorder="1"/>
    <xf numFmtId="0" fontId="0" fillId="4" borderId="9" xfId="0" applyFill="1" applyBorder="1" applyAlignment="1">
      <alignment horizontal="left" vertical="center"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5" borderId="1" xfId="0" applyFill="1" applyBorder="1" applyAlignment="1">
      <alignment horizontal="left" vertical="center"/>
    </xf>
    <xf numFmtId="0" fontId="0" fillId="5" borderId="1" xfId="0" applyFill="1" applyBorder="1" applyAlignment="1">
      <alignment horizontal="left" vertical="center" wrapText="1"/>
    </xf>
    <xf numFmtId="0" fontId="0" fillId="0" borderId="0" xfId="0"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left" vertical="center"/>
    </xf>
    <xf numFmtId="0" fontId="4" fillId="2" borderId="0" xfId="0" applyFont="1" applyFill="1" applyAlignment="1">
      <alignment horizontal="left" vertical="center" wrapText="1"/>
    </xf>
    <xf numFmtId="2" fontId="0" fillId="0" borderId="1" xfId="0" applyNumberFormat="1" applyBorder="1" applyAlignment="1">
      <alignment horizontal="center" vertical="center"/>
    </xf>
    <xf numFmtId="0" fontId="0" fillId="5" borderId="15" xfId="0" applyFill="1" applyBorder="1" applyAlignment="1">
      <alignment horizontal="left" vertical="center"/>
    </xf>
    <xf numFmtId="0" fontId="0" fillId="0" borderId="9" xfId="0" applyBorder="1" applyAlignment="1">
      <alignment vertical="center" wrapText="1"/>
    </xf>
    <xf numFmtId="0" fontId="0" fillId="0" borderId="1" xfId="0" applyBorder="1" applyAlignment="1">
      <alignment horizontal="left" vertical="center" wrapText="1"/>
    </xf>
    <xf numFmtId="0" fontId="0" fillId="0" borderId="0" xfId="0" applyAlignment="1">
      <alignment vertical="center" wrapText="1"/>
    </xf>
    <xf numFmtId="0" fontId="0" fillId="0" borderId="15" xfId="0" applyBorder="1" applyAlignment="1">
      <alignment horizontal="center" vertical="center"/>
    </xf>
    <xf numFmtId="0" fontId="0" fillId="0" borderId="1" xfId="0" applyBorder="1" applyAlignment="1">
      <alignment horizontal="center" vertical="center" wrapText="1"/>
    </xf>
    <xf numFmtId="0" fontId="0" fillId="3" borderId="9" xfId="0" applyFill="1" applyBorder="1" applyAlignment="1">
      <alignment horizontal="left" vertical="center"/>
    </xf>
    <xf numFmtId="0" fontId="8" fillId="0" borderId="0" xfId="0" applyFont="1" applyAlignment="1">
      <alignment vertical="center"/>
    </xf>
    <xf numFmtId="0" fontId="0" fillId="0" borderId="1" xfId="0" applyBorder="1" applyAlignment="1">
      <alignment horizontal="center"/>
    </xf>
    <xf numFmtId="2" fontId="0" fillId="0" borderId="1" xfId="0" applyNumberFormat="1" applyBorder="1" applyAlignment="1">
      <alignment horizontal="center"/>
    </xf>
    <xf numFmtId="0" fontId="1" fillId="6" borderId="0" xfId="0" applyFont="1" applyFill="1" applyAlignment="1">
      <alignment horizontal="center" vertical="center"/>
    </xf>
    <xf numFmtId="0" fontId="0" fillId="6" borderId="1" xfId="0" applyFill="1" applyBorder="1" applyAlignment="1">
      <alignment horizontal="center" vertical="center"/>
    </xf>
    <xf numFmtId="2" fontId="0" fillId="6" borderId="1" xfId="0" applyNumberFormat="1" applyFill="1" applyBorder="1" applyAlignment="1">
      <alignment horizontal="center" vertical="center"/>
    </xf>
    <xf numFmtId="0" fontId="0" fillId="6" borderId="9" xfId="0" applyFill="1" applyBorder="1" applyAlignment="1">
      <alignment horizontal="center" vertical="center"/>
    </xf>
    <xf numFmtId="0" fontId="0" fillId="6" borderId="1" xfId="0" applyFill="1" applyBorder="1" applyAlignment="1">
      <alignment horizontal="left" vertical="center" wrapText="1"/>
    </xf>
    <xf numFmtId="0" fontId="0" fillId="6" borderId="15" xfId="0" applyFill="1" applyBorder="1" applyAlignment="1">
      <alignment horizontal="center" vertical="center"/>
    </xf>
    <xf numFmtId="0" fontId="0" fillId="6" borderId="1" xfId="0" applyFill="1" applyBorder="1" applyAlignment="1">
      <alignment horizontal="center" vertical="center" wrapText="1"/>
    </xf>
    <xf numFmtId="0" fontId="0" fillId="6" borderId="0" xfId="0" applyFill="1" applyAlignment="1">
      <alignment horizontal="center" vertical="center"/>
    </xf>
    <xf numFmtId="0" fontId="0" fillId="6" borderId="0" xfId="0" applyFill="1"/>
    <xf numFmtId="0" fontId="0" fillId="0" borderId="9" xfId="0"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2" fillId="0" borderId="3" xfId="0" applyFont="1" applyBorder="1" applyAlignment="1">
      <alignment horizontal="left" vertical="center" wrapText="1"/>
    </xf>
    <xf numFmtId="0" fontId="2" fillId="0" borderId="11" xfId="0" applyFont="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12" xfId="0" applyBorder="1" applyAlignment="1">
      <alignment horizontal="left" vertical="center" wrapText="1"/>
    </xf>
    <xf numFmtId="0" fontId="0" fillId="0" borderId="8" xfId="0" applyBorder="1" applyAlignment="1">
      <alignment horizontal="left" vertical="center" wrapText="1"/>
    </xf>
    <xf numFmtId="0" fontId="4" fillId="2" borderId="0" xfId="0" applyFont="1" applyFill="1" applyAlignment="1">
      <alignment horizontal="center" vertical="center"/>
    </xf>
    <xf numFmtId="0" fontId="0" fillId="0" borderId="13" xfId="0" applyBorder="1" applyAlignment="1">
      <alignment horizontal="center"/>
    </xf>
    <xf numFmtId="0" fontId="0" fillId="0" borderId="0" xfId="0" applyAlignment="1">
      <alignment horizontal="center"/>
    </xf>
    <xf numFmtId="0" fontId="8" fillId="4" borderId="14"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5" borderId="14" xfId="0" applyFont="1" applyFill="1" applyBorder="1" applyAlignment="1">
      <alignment horizontal="left" vertical="center" wrapText="1"/>
    </xf>
    <xf numFmtId="0" fontId="8" fillId="5" borderId="10" xfId="0" applyFont="1" applyFill="1" applyBorder="1" applyAlignment="1">
      <alignment horizontal="left" vertical="center" wrapText="1"/>
    </xf>
    <xf numFmtId="0" fontId="8" fillId="5" borderId="16" xfId="0" applyFont="1" applyFill="1" applyBorder="1" applyAlignment="1">
      <alignment horizontal="left" vertical="center" wrapText="1"/>
    </xf>
    <xf numFmtId="0" fontId="8" fillId="3" borderId="1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4"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9" xfId="0" applyFont="1" applyFill="1" applyBorder="1" applyAlignment="1">
      <alignment horizontal="left" vertical="center" wrapText="1"/>
    </xf>
    <xf numFmtId="0" fontId="0" fillId="0" borderId="1" xfId="0" applyFill="1" applyBorder="1" applyAlignment="1">
      <alignment horizontal="center" vertical="center" wrapText="1"/>
    </xf>
    <xf numFmtId="0" fontId="10" fillId="0" borderId="13" xfId="1" applyBorder="1" applyAlignment="1">
      <alignment horizontal="center"/>
    </xf>
    <xf numFmtId="0" fontId="0" fillId="0" borderId="0" xfId="0" applyAlignment="1">
      <alignment vertical="center"/>
    </xf>
    <xf numFmtId="0" fontId="0" fillId="0" borderId="9" xfId="0" applyFill="1" applyBorder="1" applyAlignment="1">
      <alignment horizontal="center" vertical="center"/>
    </xf>
    <xf numFmtId="0" fontId="0" fillId="0" borderId="9" xfId="0"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7F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heraB@PeninsulaRTPO.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20D8A-91DD-41B5-8757-01634207D2F8}">
  <dimension ref="A1:L41"/>
  <sheetViews>
    <sheetView zoomScaleNormal="100" workbookViewId="0">
      <selection activeCell="K29" sqref="K29"/>
    </sheetView>
  </sheetViews>
  <sheetFormatPr defaultRowHeight="14.4" x14ac:dyDescent="0.55000000000000004"/>
  <cols>
    <col min="1" max="1" width="37.15625" customWidth="1"/>
    <col min="2" max="2" width="11.578125" customWidth="1"/>
    <col min="3" max="3" width="36.15625" customWidth="1"/>
    <col min="4" max="4" width="23.89453125" customWidth="1"/>
    <col min="5" max="5" width="27.3671875" customWidth="1"/>
    <col min="6" max="6" width="14.41796875" bestFit="1" customWidth="1"/>
    <col min="7" max="7" width="17.7890625" customWidth="1"/>
    <col min="8" max="8" width="22.26171875" customWidth="1"/>
    <col min="9" max="9" width="13" customWidth="1"/>
    <col min="10" max="10" width="12.578125" customWidth="1"/>
    <col min="11" max="11" width="35.26171875" customWidth="1"/>
  </cols>
  <sheetData>
    <row r="1" spans="1:12" ht="14.7" thickBot="1" x14ac:dyDescent="0.6"/>
    <row r="2" spans="1:12" x14ac:dyDescent="0.55000000000000004">
      <c r="A2" s="64" t="s">
        <v>0</v>
      </c>
      <c r="B2" s="55" t="s">
        <v>99</v>
      </c>
      <c r="C2" s="56"/>
      <c r="D2" s="56"/>
      <c r="E2" s="56"/>
      <c r="F2" s="57"/>
      <c r="G2" s="28"/>
      <c r="H2" s="28"/>
      <c r="I2" s="28"/>
      <c r="K2" s="28"/>
    </row>
    <row r="3" spans="1:12" x14ac:dyDescent="0.55000000000000004">
      <c r="A3" s="64"/>
      <c r="B3" s="58"/>
      <c r="C3" s="59"/>
      <c r="D3" s="59"/>
      <c r="E3" s="59"/>
      <c r="F3" s="60"/>
      <c r="G3" s="28"/>
      <c r="H3" s="28"/>
      <c r="I3" s="28"/>
      <c r="K3" s="28"/>
    </row>
    <row r="4" spans="1:12" x14ac:dyDescent="0.55000000000000004">
      <c r="A4" s="64"/>
      <c r="B4" s="58"/>
      <c r="C4" s="59"/>
      <c r="D4" s="59"/>
      <c r="E4" s="59"/>
      <c r="F4" s="60"/>
      <c r="G4" s="28"/>
      <c r="H4" s="28"/>
      <c r="I4" s="28"/>
      <c r="K4" s="28"/>
    </row>
    <row r="5" spans="1:12" x14ac:dyDescent="0.55000000000000004">
      <c r="A5" s="64"/>
      <c r="B5" s="58"/>
      <c r="C5" s="59"/>
      <c r="D5" s="59"/>
      <c r="E5" s="59"/>
      <c r="F5" s="60"/>
      <c r="G5" s="28"/>
      <c r="H5" s="28"/>
      <c r="I5" s="28"/>
      <c r="K5" s="28"/>
    </row>
    <row r="6" spans="1:12" x14ac:dyDescent="0.55000000000000004">
      <c r="A6" s="64"/>
      <c r="B6" s="58"/>
      <c r="C6" s="59"/>
      <c r="D6" s="59"/>
      <c r="E6" s="59"/>
      <c r="F6" s="60"/>
      <c r="G6" s="28"/>
      <c r="H6" s="28"/>
      <c r="I6" s="28"/>
      <c r="K6" s="28"/>
    </row>
    <row r="7" spans="1:12" ht="88.5" customHeight="1" thickBot="1" x14ac:dyDescent="0.6">
      <c r="A7" s="64"/>
      <c r="B7" s="61"/>
      <c r="C7" s="62"/>
      <c r="D7" s="62"/>
      <c r="E7" s="62"/>
      <c r="F7" s="63"/>
      <c r="G7" s="28"/>
      <c r="H7" s="28"/>
      <c r="I7" s="28"/>
      <c r="K7" s="28"/>
    </row>
    <row r="9" spans="1:12" ht="20.399999999999999" x14ac:dyDescent="0.75">
      <c r="A9" s="9" t="s">
        <v>1</v>
      </c>
      <c r="B9" s="3"/>
      <c r="C9" s="3"/>
      <c r="D9" s="3"/>
    </row>
    <row r="10" spans="1:12" x14ac:dyDescent="0.55000000000000004">
      <c r="A10" s="2" t="s">
        <v>2</v>
      </c>
      <c r="B10" s="65" t="s">
        <v>128</v>
      </c>
      <c r="C10" s="66"/>
      <c r="D10" s="3"/>
    </row>
    <row r="11" spans="1:12" x14ac:dyDescent="0.55000000000000004">
      <c r="A11" s="2" t="s">
        <v>3</v>
      </c>
      <c r="B11" s="65" t="s">
        <v>173</v>
      </c>
      <c r="C11" s="66"/>
      <c r="D11" s="3"/>
    </row>
    <row r="12" spans="1:12" x14ac:dyDescent="0.55000000000000004">
      <c r="A12" s="8" t="s">
        <v>4</v>
      </c>
      <c r="B12" s="79" t="s">
        <v>174</v>
      </c>
      <c r="C12" s="66"/>
      <c r="D12" s="3"/>
    </row>
    <row r="13" spans="1:12" x14ac:dyDescent="0.55000000000000004">
      <c r="A13" s="8" t="s">
        <v>5</v>
      </c>
      <c r="B13" s="65" t="s">
        <v>175</v>
      </c>
      <c r="C13" s="66"/>
      <c r="D13" s="3"/>
    </row>
    <row r="14" spans="1:12" x14ac:dyDescent="0.55000000000000004">
      <c r="A14" s="3"/>
      <c r="B14" s="3"/>
      <c r="C14" s="3"/>
      <c r="D14" s="3"/>
    </row>
    <row r="16" spans="1:12" ht="43.2" x14ac:dyDescent="0.55000000000000004">
      <c r="A16" s="54" t="s">
        <v>97</v>
      </c>
      <c r="B16" s="5" t="s">
        <v>6</v>
      </c>
      <c r="C16" s="5" t="s">
        <v>7</v>
      </c>
      <c r="D16" s="5" t="s">
        <v>8</v>
      </c>
      <c r="E16" s="5" t="s">
        <v>9</v>
      </c>
      <c r="F16" s="6" t="s">
        <v>10</v>
      </c>
      <c r="G16" s="6" t="s">
        <v>11</v>
      </c>
      <c r="H16" s="29" t="s">
        <v>12</v>
      </c>
      <c r="I16" s="29" t="s">
        <v>13</v>
      </c>
      <c r="J16" s="29" t="s">
        <v>15</v>
      </c>
      <c r="K16" s="29" t="s">
        <v>14</v>
      </c>
      <c r="L16" s="3"/>
    </row>
    <row r="17" spans="1:12" x14ac:dyDescent="0.55000000000000004">
      <c r="A17" s="54"/>
      <c r="B17" s="41">
        <v>1</v>
      </c>
      <c r="C17" s="7" t="s">
        <v>180</v>
      </c>
      <c r="D17" s="41" t="s">
        <v>113</v>
      </c>
      <c r="E17" s="41" t="s">
        <v>115</v>
      </c>
      <c r="F17" s="41" t="s">
        <v>100</v>
      </c>
      <c r="G17" s="41" t="s">
        <v>101</v>
      </c>
      <c r="H17" s="41">
        <v>2</v>
      </c>
      <c r="I17" s="41" t="s">
        <v>172</v>
      </c>
      <c r="J17" s="42">
        <v>2.13</v>
      </c>
      <c r="K17" s="7" t="s">
        <v>104</v>
      </c>
      <c r="L17" s="3"/>
    </row>
    <row r="18" spans="1:12" x14ac:dyDescent="0.55000000000000004">
      <c r="A18" s="54"/>
      <c r="B18" s="41">
        <v>2</v>
      </c>
      <c r="C18" s="7" t="s">
        <v>103</v>
      </c>
      <c r="D18" s="41" t="s">
        <v>135</v>
      </c>
      <c r="E18" s="41" t="s">
        <v>114</v>
      </c>
      <c r="F18" s="41" t="s">
        <v>100</v>
      </c>
      <c r="G18" s="41" t="s">
        <v>101</v>
      </c>
      <c r="H18" s="41">
        <v>2</v>
      </c>
      <c r="I18" s="41" t="s">
        <v>102</v>
      </c>
      <c r="J18" s="42">
        <v>1.4</v>
      </c>
      <c r="K18" s="7" t="s">
        <v>104</v>
      </c>
      <c r="L18" s="3"/>
    </row>
    <row r="19" spans="1:12" x14ac:dyDescent="0.55000000000000004">
      <c r="A19" s="54"/>
      <c r="B19" s="41">
        <v>3</v>
      </c>
      <c r="C19" s="7" t="s">
        <v>177</v>
      </c>
      <c r="D19" s="41" t="s">
        <v>116</v>
      </c>
      <c r="E19" s="41" t="s">
        <v>117</v>
      </c>
      <c r="F19" s="41" t="s">
        <v>100</v>
      </c>
      <c r="G19" s="41" t="s">
        <v>105</v>
      </c>
      <c r="H19" s="41">
        <v>2</v>
      </c>
      <c r="I19" s="41" t="s">
        <v>102</v>
      </c>
      <c r="J19" s="42">
        <v>1.4</v>
      </c>
      <c r="K19" s="7" t="s">
        <v>106</v>
      </c>
      <c r="L19" s="3"/>
    </row>
    <row r="20" spans="1:12" x14ac:dyDescent="0.55000000000000004">
      <c r="A20" s="54"/>
      <c r="B20" s="41">
        <v>4</v>
      </c>
      <c r="C20" s="7" t="s">
        <v>152</v>
      </c>
      <c r="D20" s="41" t="s">
        <v>153</v>
      </c>
      <c r="E20" s="41" t="s">
        <v>155</v>
      </c>
      <c r="F20" s="41" t="s">
        <v>100</v>
      </c>
      <c r="G20" s="41" t="s">
        <v>154</v>
      </c>
      <c r="H20" s="41">
        <v>2</v>
      </c>
      <c r="I20" s="41" t="s">
        <v>86</v>
      </c>
      <c r="J20" s="42">
        <v>0.94</v>
      </c>
      <c r="K20" s="7" t="s">
        <v>190</v>
      </c>
      <c r="L20" s="3"/>
    </row>
    <row r="21" spans="1:12" x14ac:dyDescent="0.55000000000000004">
      <c r="A21" s="54"/>
      <c r="B21" s="41">
        <v>5</v>
      </c>
      <c r="C21" s="7" t="s">
        <v>179</v>
      </c>
      <c r="D21" s="41" t="s">
        <v>178</v>
      </c>
      <c r="E21" s="41" t="s">
        <v>118</v>
      </c>
      <c r="F21" s="41" t="s">
        <v>100</v>
      </c>
      <c r="G21" s="41" t="s">
        <v>107</v>
      </c>
      <c r="H21" s="41">
        <v>3</v>
      </c>
      <c r="I21" s="41" t="s">
        <v>86</v>
      </c>
      <c r="J21" s="42">
        <v>2.76</v>
      </c>
      <c r="K21" s="7" t="s">
        <v>125</v>
      </c>
      <c r="L21" s="3"/>
    </row>
    <row r="22" spans="1:12" x14ac:dyDescent="0.55000000000000004">
      <c r="A22" s="54"/>
      <c r="B22" s="41">
        <v>6</v>
      </c>
      <c r="C22" s="7" t="s">
        <v>145</v>
      </c>
      <c r="D22" s="41" t="s">
        <v>119</v>
      </c>
      <c r="E22" s="41" t="s">
        <v>120</v>
      </c>
      <c r="F22" s="41" t="s">
        <v>100</v>
      </c>
      <c r="G22" s="41" t="s">
        <v>110</v>
      </c>
      <c r="H22" s="41">
        <v>2</v>
      </c>
      <c r="I22" s="41" t="s">
        <v>102</v>
      </c>
      <c r="J22" s="42">
        <v>1.8</v>
      </c>
      <c r="K22" s="7" t="s">
        <v>109</v>
      </c>
      <c r="L22" s="3"/>
    </row>
    <row r="23" spans="1:12" x14ac:dyDescent="0.55000000000000004">
      <c r="A23" s="54"/>
      <c r="B23" s="41">
        <v>7</v>
      </c>
      <c r="C23" s="7" t="s">
        <v>111</v>
      </c>
      <c r="D23" s="41" t="s">
        <v>122</v>
      </c>
      <c r="E23" s="41" t="s">
        <v>123</v>
      </c>
      <c r="F23" s="41" t="s">
        <v>100</v>
      </c>
      <c r="G23" s="41" t="s">
        <v>108</v>
      </c>
      <c r="H23" s="41">
        <v>2</v>
      </c>
      <c r="I23" s="41" t="s">
        <v>102</v>
      </c>
      <c r="J23" s="42">
        <v>5.6</v>
      </c>
      <c r="K23" s="7" t="s">
        <v>112</v>
      </c>
      <c r="L23" s="3"/>
    </row>
    <row r="24" spans="1:12" x14ac:dyDescent="0.55000000000000004">
      <c r="A24" s="54"/>
      <c r="B24" s="41">
        <v>8</v>
      </c>
      <c r="C24" s="7" t="str">
        <f>+'2. Priority List '!M2</f>
        <v>SR 3 at Johns Prairie Road</v>
      </c>
      <c r="D24" s="41" t="s">
        <v>121</v>
      </c>
      <c r="E24" s="41" t="s">
        <v>124</v>
      </c>
      <c r="F24" s="41" t="s">
        <v>100</v>
      </c>
      <c r="G24" s="41" t="s">
        <v>108</v>
      </c>
      <c r="H24" s="41">
        <v>3</v>
      </c>
      <c r="I24" s="41" t="s">
        <v>86</v>
      </c>
      <c r="J24" s="42">
        <v>0.39</v>
      </c>
      <c r="K24" s="7" t="s">
        <v>126</v>
      </c>
      <c r="L24" s="3"/>
    </row>
    <row r="25" spans="1:12" x14ac:dyDescent="0.55000000000000004">
      <c r="A25" s="54"/>
      <c r="B25" s="41">
        <v>9</v>
      </c>
      <c r="C25" s="7" t="s">
        <v>176</v>
      </c>
      <c r="D25" s="13" t="s">
        <v>191</v>
      </c>
      <c r="E25" s="41" t="s">
        <v>192</v>
      </c>
      <c r="F25" s="41" t="s">
        <v>38</v>
      </c>
      <c r="G25" s="41" t="s">
        <v>166</v>
      </c>
      <c r="H25" s="41">
        <v>3</v>
      </c>
      <c r="I25" s="41" t="s">
        <v>170</v>
      </c>
      <c r="J25" s="42">
        <f>361.52-361.37</f>
        <v>0.14999999999997726</v>
      </c>
      <c r="K25" s="7" t="s">
        <v>171</v>
      </c>
      <c r="L25" s="3"/>
    </row>
    <row r="26" spans="1:12" x14ac:dyDescent="0.55000000000000004">
      <c r="A26" s="54"/>
      <c r="B26" s="3"/>
      <c r="C26" s="3"/>
      <c r="D26" s="3"/>
      <c r="E26" s="3"/>
      <c r="F26" s="3"/>
      <c r="G26" s="3"/>
      <c r="H26" s="2"/>
      <c r="I26" s="2" t="s">
        <v>17</v>
      </c>
      <c r="J26" s="42">
        <f>SUM(J17:J24)</f>
        <v>16.420000000000002</v>
      </c>
      <c r="K26" s="2"/>
      <c r="L26" s="3"/>
    </row>
    <row r="27" spans="1:12" x14ac:dyDescent="0.55000000000000004">
      <c r="A27" s="54"/>
      <c r="B27" s="3"/>
      <c r="C27" s="3"/>
      <c r="D27" s="3"/>
      <c r="E27" s="3"/>
      <c r="F27" s="3"/>
      <c r="G27" s="3"/>
      <c r="H27" s="2"/>
      <c r="I27" s="2" t="s">
        <v>17</v>
      </c>
      <c r="J27" s="42">
        <f>+J25</f>
        <v>0.14999999999997726</v>
      </c>
      <c r="K27" s="2"/>
      <c r="L27" s="3"/>
    </row>
    <row r="28" spans="1:12" x14ac:dyDescent="0.55000000000000004">
      <c r="A28" s="54"/>
      <c r="B28" s="3"/>
      <c r="C28" s="3"/>
      <c r="D28" s="3"/>
      <c r="E28" s="3"/>
      <c r="F28" s="3"/>
      <c r="G28" s="3"/>
      <c r="H28" s="2"/>
      <c r="I28" s="2" t="s">
        <v>18</v>
      </c>
      <c r="J28" s="42">
        <f>+J26+J27</f>
        <v>16.569999999999979</v>
      </c>
      <c r="K28" s="2"/>
      <c r="L28" s="3"/>
    </row>
    <row r="29" spans="1:12" x14ac:dyDescent="0.55000000000000004">
      <c r="A29" s="54"/>
      <c r="B29" s="3"/>
      <c r="C29" s="3"/>
      <c r="D29" s="3"/>
      <c r="E29" s="3"/>
      <c r="F29" s="2"/>
      <c r="G29" s="2"/>
      <c r="H29" s="2"/>
      <c r="I29" s="2"/>
      <c r="J29" s="3"/>
      <c r="K29" s="2"/>
      <c r="L29" s="3"/>
    </row>
    <row r="30" spans="1:12" ht="20.399999999999999" x14ac:dyDescent="0.55000000000000004">
      <c r="A30" s="31"/>
      <c r="B30" s="3"/>
      <c r="C30" s="3"/>
      <c r="D30" s="3"/>
      <c r="E30" s="3"/>
      <c r="F30" s="2"/>
      <c r="G30" s="2"/>
      <c r="H30" s="2"/>
      <c r="I30" s="2"/>
      <c r="J30" s="3"/>
      <c r="K30" s="2"/>
      <c r="L30" s="3"/>
    </row>
    <row r="31" spans="1:12" ht="22.5" customHeight="1" x14ac:dyDescent="0.55000000000000004"/>
    <row r="32" spans="1:12" ht="43.2" x14ac:dyDescent="0.55000000000000004">
      <c r="A32" s="53" t="s">
        <v>19</v>
      </c>
      <c r="B32" s="5" t="s">
        <v>6</v>
      </c>
      <c r="C32" s="5" t="s">
        <v>7</v>
      </c>
      <c r="D32" s="5" t="s">
        <v>8</v>
      </c>
      <c r="E32" s="5" t="s">
        <v>9</v>
      </c>
      <c r="F32" s="6" t="s">
        <v>10</v>
      </c>
      <c r="G32" s="29" t="s">
        <v>11</v>
      </c>
      <c r="H32" s="29" t="s">
        <v>12</v>
      </c>
      <c r="I32" s="29" t="s">
        <v>13</v>
      </c>
      <c r="J32" s="29" t="s">
        <v>15</v>
      </c>
      <c r="K32" s="29" t="s">
        <v>14</v>
      </c>
      <c r="L32" s="3"/>
    </row>
    <row r="33" spans="1:12" ht="15" customHeight="1" x14ac:dyDescent="0.55000000000000004">
      <c r="A33" s="53"/>
      <c r="B33" s="7">
        <v>1</v>
      </c>
      <c r="C33" s="7"/>
      <c r="D33" s="7"/>
      <c r="E33" s="7"/>
      <c r="F33" s="7"/>
      <c r="G33" s="7"/>
      <c r="H33" s="7"/>
      <c r="I33" s="7"/>
      <c r="J33" s="7"/>
      <c r="K33" s="7"/>
      <c r="L33" s="3"/>
    </row>
    <row r="34" spans="1:12" ht="15" customHeight="1" x14ac:dyDescent="0.55000000000000004">
      <c r="A34" s="53"/>
      <c r="B34" s="7">
        <v>2</v>
      </c>
      <c r="C34" s="7"/>
      <c r="D34" s="7"/>
      <c r="E34" s="7"/>
      <c r="F34" s="7"/>
      <c r="G34" s="7"/>
      <c r="H34" s="7"/>
      <c r="I34" s="7"/>
      <c r="J34" s="7"/>
      <c r="K34" s="7"/>
      <c r="L34" s="3"/>
    </row>
    <row r="35" spans="1:12" ht="15" customHeight="1" x14ac:dyDescent="0.55000000000000004">
      <c r="A35" s="53"/>
      <c r="B35" s="7">
        <v>3</v>
      </c>
      <c r="C35" s="7"/>
      <c r="D35" s="7"/>
      <c r="E35" s="7"/>
      <c r="F35" s="7"/>
      <c r="G35" s="7"/>
      <c r="H35" s="7"/>
      <c r="I35" s="7"/>
      <c r="J35" s="7"/>
      <c r="K35" s="7"/>
      <c r="L35" s="3"/>
    </row>
    <row r="36" spans="1:12" ht="15" customHeight="1" x14ac:dyDescent="0.55000000000000004">
      <c r="A36" s="53"/>
      <c r="B36" s="7">
        <v>4</v>
      </c>
      <c r="C36" s="7"/>
      <c r="D36" s="7"/>
      <c r="E36" s="7"/>
      <c r="F36" s="7"/>
      <c r="G36" s="7"/>
      <c r="H36" s="7"/>
      <c r="I36" s="7"/>
      <c r="J36" s="7"/>
      <c r="K36" s="7"/>
      <c r="L36" s="3"/>
    </row>
    <row r="37" spans="1:12" ht="15" customHeight="1" x14ac:dyDescent="0.55000000000000004">
      <c r="A37" s="53"/>
      <c r="B37" s="10" t="s">
        <v>16</v>
      </c>
      <c r="C37" s="10"/>
      <c r="D37" s="10"/>
      <c r="E37" s="10"/>
      <c r="F37" s="7"/>
      <c r="G37" s="7"/>
      <c r="H37" s="7"/>
      <c r="I37" s="7"/>
      <c r="J37" s="7"/>
      <c r="K37" s="7"/>
      <c r="L37" s="3"/>
    </row>
    <row r="38" spans="1:12" ht="15" customHeight="1" x14ac:dyDescent="0.55000000000000004">
      <c r="A38" s="53"/>
      <c r="B38" s="3"/>
      <c r="C38" s="3"/>
      <c r="D38" s="3"/>
      <c r="E38" s="3"/>
      <c r="F38" s="3"/>
      <c r="G38" s="3"/>
      <c r="H38" s="2"/>
      <c r="I38" s="2" t="s">
        <v>17</v>
      </c>
      <c r="J38" s="7"/>
      <c r="K38" s="2"/>
      <c r="L38" s="3"/>
    </row>
    <row r="39" spans="1:12" ht="15" customHeight="1" x14ac:dyDescent="0.55000000000000004">
      <c r="A39" s="53"/>
      <c r="B39" s="3"/>
      <c r="C39" s="3"/>
      <c r="D39" s="3"/>
      <c r="E39" s="3"/>
      <c r="F39" s="3"/>
      <c r="G39" s="3"/>
      <c r="H39" s="2"/>
      <c r="I39" s="2" t="s">
        <v>17</v>
      </c>
      <c r="J39" s="7"/>
      <c r="K39" s="2"/>
      <c r="L39" s="3"/>
    </row>
    <row r="40" spans="1:12" ht="15" customHeight="1" x14ac:dyDescent="0.55000000000000004">
      <c r="A40" s="53"/>
      <c r="B40" s="3"/>
      <c r="C40" s="3"/>
      <c r="D40" s="3"/>
      <c r="E40" s="3"/>
      <c r="F40" s="3"/>
      <c r="G40" s="3"/>
      <c r="H40" s="2"/>
      <c r="I40" s="2" t="s">
        <v>18</v>
      </c>
      <c r="J40" s="7"/>
      <c r="K40" s="2"/>
      <c r="L40" s="3"/>
    </row>
    <row r="41" spans="1:12" ht="15" customHeight="1" x14ac:dyDescent="0.55000000000000004">
      <c r="A41" s="53"/>
      <c r="B41" s="3"/>
      <c r="C41" s="3"/>
      <c r="D41" s="3"/>
      <c r="E41" s="3"/>
      <c r="F41" s="2"/>
      <c r="G41" s="3"/>
      <c r="H41" s="2"/>
      <c r="I41" s="2"/>
      <c r="J41" s="3"/>
      <c r="K41" s="2"/>
      <c r="L41" s="3"/>
    </row>
  </sheetData>
  <mergeCells count="8">
    <mergeCell ref="A32:A41"/>
    <mergeCell ref="A16:A29"/>
    <mergeCell ref="B2:F7"/>
    <mergeCell ref="A2:A7"/>
    <mergeCell ref="B10:C10"/>
    <mergeCell ref="B11:C11"/>
    <mergeCell ref="B12:C12"/>
    <mergeCell ref="B13:C13"/>
  </mergeCells>
  <hyperlinks>
    <hyperlink ref="B12" r:id="rId1" xr:uid="{2A98881B-296F-4B0B-BFE4-19BD82952C6C}"/>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0E243-EEC6-42B9-B5AE-995CF7B0693C}">
  <dimension ref="A1:U32"/>
  <sheetViews>
    <sheetView tabSelected="1" topLeftCell="D1" zoomScaleNormal="100" workbookViewId="0">
      <pane xSplit="1" topLeftCell="H1" activePane="topRight" state="frozen"/>
      <selection activeCell="D1" sqref="D1"/>
      <selection pane="topRight" activeCell="I24" sqref="I24"/>
    </sheetView>
  </sheetViews>
  <sheetFormatPr defaultRowHeight="14.4" x14ac:dyDescent="0.55000000000000004"/>
  <cols>
    <col min="1" max="1" width="15.26171875" customWidth="1"/>
    <col min="2" max="2" width="3.578125" style="18" bestFit="1" customWidth="1"/>
    <col min="3" max="3" width="23.15625" bestFit="1" customWidth="1"/>
    <col min="4" max="4" width="87.578125" customWidth="1"/>
    <col min="5" max="5" width="40.68359375" style="51" customWidth="1"/>
    <col min="6" max="14" width="40.68359375" customWidth="1"/>
  </cols>
  <sheetData>
    <row r="1" spans="1:14" x14ac:dyDescent="0.55000000000000004">
      <c r="A1" s="4" t="s">
        <v>20</v>
      </c>
      <c r="B1" s="30" t="s">
        <v>21</v>
      </c>
      <c r="C1" s="5" t="s">
        <v>22</v>
      </c>
      <c r="D1" s="5" t="s">
        <v>23</v>
      </c>
      <c r="E1" s="43" t="s">
        <v>24</v>
      </c>
      <c r="F1" s="14" t="s">
        <v>25</v>
      </c>
      <c r="G1" s="14" t="s">
        <v>26</v>
      </c>
      <c r="H1" s="14" t="s">
        <v>27</v>
      </c>
      <c r="I1" s="14" t="s">
        <v>28</v>
      </c>
      <c r="J1" s="14" t="s">
        <v>29</v>
      </c>
      <c r="K1" s="14" t="s">
        <v>136</v>
      </c>
      <c r="L1" s="14" t="s">
        <v>137</v>
      </c>
      <c r="M1" s="14" t="s">
        <v>156</v>
      </c>
      <c r="N1" s="14" t="s">
        <v>157</v>
      </c>
    </row>
    <row r="2" spans="1:14" ht="15" customHeight="1" x14ac:dyDescent="0.55000000000000004">
      <c r="A2" s="72" t="s">
        <v>30</v>
      </c>
      <c r="B2" s="19">
        <v>1</v>
      </c>
      <c r="C2" s="19" t="s">
        <v>7</v>
      </c>
      <c r="D2" s="12" t="s">
        <v>31</v>
      </c>
      <c r="E2" s="44" t="s">
        <v>32</v>
      </c>
      <c r="F2" s="13" t="str">
        <f>+'1. Submission Summary Sheet'!C17</f>
        <v>US 101 - S Airport Rd to E Lauridsen Blvd</v>
      </c>
      <c r="G2" s="13" t="str">
        <f>+'1. Submission Summary Sheet'!C18</f>
        <v>SR 117 / Tumwater Truck Road</v>
      </c>
      <c r="H2" s="13" t="str">
        <f>+'1. Submission Summary Sheet'!C19</f>
        <v>US 101 - East Sequim</v>
      </c>
      <c r="I2" s="41" t="s">
        <v>182</v>
      </c>
      <c r="J2" s="13" t="str">
        <f>+'1. Submission Summary Sheet'!C21</f>
        <v>SR 20 - Mill Road to WSF</v>
      </c>
      <c r="K2" s="13" t="s">
        <v>145</v>
      </c>
      <c r="L2" s="13" t="s">
        <v>111</v>
      </c>
      <c r="M2" s="13" t="s">
        <v>161</v>
      </c>
      <c r="N2" s="13" t="s">
        <v>181</v>
      </c>
    </row>
    <row r="3" spans="1:14" ht="15" customHeight="1" x14ac:dyDescent="0.55000000000000004">
      <c r="A3" s="73"/>
      <c r="B3" s="19">
        <v>2</v>
      </c>
      <c r="C3" s="19" t="s">
        <v>33</v>
      </c>
      <c r="D3" s="12" t="s">
        <v>34</v>
      </c>
      <c r="E3" s="44" t="s">
        <v>35</v>
      </c>
      <c r="F3" s="13" t="s">
        <v>128</v>
      </c>
      <c r="G3" s="13" t="s">
        <v>128</v>
      </c>
      <c r="H3" s="13" t="s">
        <v>128</v>
      </c>
      <c r="I3" s="13" t="s">
        <v>128</v>
      </c>
      <c r="J3" s="13" t="s">
        <v>128</v>
      </c>
      <c r="K3" s="13" t="s">
        <v>128</v>
      </c>
      <c r="L3" s="13" t="s">
        <v>128</v>
      </c>
      <c r="M3" s="13" t="s">
        <v>128</v>
      </c>
      <c r="N3" s="13" t="s">
        <v>164</v>
      </c>
    </row>
    <row r="4" spans="1:14" ht="33.75" customHeight="1" x14ac:dyDescent="0.55000000000000004">
      <c r="A4" s="73"/>
      <c r="B4" s="19">
        <v>3</v>
      </c>
      <c r="C4" s="21" t="s">
        <v>36</v>
      </c>
      <c r="D4" s="11" t="s">
        <v>37</v>
      </c>
      <c r="E4" s="44" t="s">
        <v>38</v>
      </c>
      <c r="F4" s="13" t="s">
        <v>100</v>
      </c>
      <c r="G4" s="13" t="s">
        <v>100</v>
      </c>
      <c r="H4" s="13" t="s">
        <v>100</v>
      </c>
      <c r="I4" s="13" t="s">
        <v>100</v>
      </c>
      <c r="J4" s="13" t="s">
        <v>100</v>
      </c>
      <c r="K4" s="13" t="s">
        <v>100</v>
      </c>
      <c r="L4" s="13" t="s">
        <v>100</v>
      </c>
      <c r="M4" s="13" t="s">
        <v>100</v>
      </c>
      <c r="N4" s="13" t="s">
        <v>38</v>
      </c>
    </row>
    <row r="5" spans="1:14" ht="33.75" customHeight="1" x14ac:dyDescent="0.55000000000000004">
      <c r="A5" s="73"/>
      <c r="B5" s="19">
        <v>4</v>
      </c>
      <c r="C5" s="21" t="s">
        <v>39</v>
      </c>
      <c r="D5" s="11" t="s">
        <v>40</v>
      </c>
      <c r="E5" s="44" t="s">
        <v>41</v>
      </c>
      <c r="F5" s="13" t="s">
        <v>54</v>
      </c>
      <c r="G5" s="13" t="s">
        <v>54</v>
      </c>
      <c r="H5" s="13" t="s">
        <v>54</v>
      </c>
      <c r="I5" s="13" t="s">
        <v>54</v>
      </c>
      <c r="J5" s="13" t="s">
        <v>54</v>
      </c>
      <c r="K5" s="13" t="s">
        <v>54</v>
      </c>
      <c r="L5" s="13" t="s">
        <v>54</v>
      </c>
      <c r="M5" s="13" t="s">
        <v>54</v>
      </c>
      <c r="N5" s="13" t="s">
        <v>165</v>
      </c>
    </row>
    <row r="6" spans="1:14" ht="28.8" x14ac:dyDescent="0.55000000000000004">
      <c r="A6" s="73"/>
      <c r="B6" s="19">
        <v>5</v>
      </c>
      <c r="C6" s="20" t="s">
        <v>42</v>
      </c>
      <c r="D6" s="11" t="s">
        <v>43</v>
      </c>
      <c r="E6" s="44" t="s">
        <v>44</v>
      </c>
      <c r="F6" s="13" t="s">
        <v>21</v>
      </c>
      <c r="G6" s="13" t="s">
        <v>21</v>
      </c>
      <c r="H6" s="13" t="s">
        <v>21</v>
      </c>
      <c r="I6" s="13" t="s">
        <v>21</v>
      </c>
      <c r="J6" s="13" t="s">
        <v>21</v>
      </c>
      <c r="K6" s="13" t="s">
        <v>21</v>
      </c>
      <c r="L6" s="13" t="s">
        <v>21</v>
      </c>
      <c r="M6" s="13" t="s">
        <v>21</v>
      </c>
      <c r="N6" s="13" t="s">
        <v>21</v>
      </c>
    </row>
    <row r="7" spans="1:14" ht="15" customHeight="1" x14ac:dyDescent="0.55000000000000004">
      <c r="A7" s="73"/>
      <c r="B7" s="19">
        <v>6</v>
      </c>
      <c r="C7" s="22" t="s">
        <v>91</v>
      </c>
      <c r="D7" s="12" t="s">
        <v>45</v>
      </c>
      <c r="E7" s="45">
        <v>2</v>
      </c>
      <c r="F7" s="32">
        <f>+'1. Submission Summary Sheet'!J17</f>
        <v>2.13</v>
      </c>
      <c r="G7" s="32">
        <v>1.4</v>
      </c>
      <c r="H7" s="32">
        <f>+'1. Submission Summary Sheet'!J19</f>
        <v>1.4</v>
      </c>
      <c r="I7" s="32">
        <v>0.94</v>
      </c>
      <c r="J7" s="32">
        <v>2.76</v>
      </c>
      <c r="K7" s="32">
        <v>1.8</v>
      </c>
      <c r="L7" s="32">
        <f>+'1. Submission Summary Sheet'!J23</f>
        <v>5.6</v>
      </c>
      <c r="M7" s="32">
        <v>0.39</v>
      </c>
      <c r="N7" s="32">
        <v>0.15</v>
      </c>
    </row>
    <row r="8" spans="1:14" ht="15" customHeight="1" x14ac:dyDescent="0.55000000000000004">
      <c r="A8" s="73"/>
      <c r="B8" s="19">
        <v>7</v>
      </c>
      <c r="C8" s="22" t="s">
        <v>46</v>
      </c>
      <c r="D8" s="12" t="s">
        <v>47</v>
      </c>
      <c r="E8" s="44" t="s">
        <v>48</v>
      </c>
      <c r="F8" s="13" t="s">
        <v>54</v>
      </c>
      <c r="G8" s="13" t="s">
        <v>54</v>
      </c>
      <c r="H8" s="13" t="s">
        <v>54</v>
      </c>
      <c r="I8" s="13" t="s">
        <v>54</v>
      </c>
      <c r="J8" s="13" t="s">
        <v>54</v>
      </c>
      <c r="K8" s="13" t="s">
        <v>54</v>
      </c>
      <c r="L8" s="13" t="s">
        <v>54</v>
      </c>
      <c r="M8" s="13" t="s">
        <v>54</v>
      </c>
      <c r="N8" s="13" t="s">
        <v>54</v>
      </c>
    </row>
    <row r="9" spans="1:14" ht="15" customHeight="1" x14ac:dyDescent="0.55000000000000004">
      <c r="A9" s="73"/>
      <c r="B9" s="19">
        <v>8</v>
      </c>
      <c r="C9" s="22" t="s">
        <v>49</v>
      </c>
      <c r="D9" s="12" t="s">
        <v>50</v>
      </c>
      <c r="E9" s="44" t="s">
        <v>51</v>
      </c>
      <c r="F9" s="13" t="s">
        <v>54</v>
      </c>
      <c r="G9" s="13" t="s">
        <v>54</v>
      </c>
      <c r="H9" s="13" t="s">
        <v>54</v>
      </c>
      <c r="I9" s="13" t="s">
        <v>54</v>
      </c>
      <c r="J9" s="13" t="s">
        <v>54</v>
      </c>
      <c r="K9" s="13" t="s">
        <v>54</v>
      </c>
      <c r="L9" s="13" t="s">
        <v>54</v>
      </c>
      <c r="M9" s="13" t="s">
        <v>54</v>
      </c>
      <c r="N9" s="13" t="s">
        <v>54</v>
      </c>
    </row>
    <row r="10" spans="1:14" ht="15" customHeight="1" x14ac:dyDescent="0.55000000000000004">
      <c r="A10" s="73"/>
      <c r="B10" s="19">
        <v>9</v>
      </c>
      <c r="C10" s="22" t="s">
        <v>52</v>
      </c>
      <c r="D10" s="12" t="s">
        <v>53</v>
      </c>
      <c r="E10" s="44" t="s">
        <v>54</v>
      </c>
      <c r="F10" s="13" t="str">
        <f>+'1. Submission Summary Sheet'!D17</f>
        <v>MP 245.07</v>
      </c>
      <c r="G10" s="13" t="s">
        <v>135</v>
      </c>
      <c r="H10" s="41" t="s">
        <v>116</v>
      </c>
      <c r="I10" s="41" t="s">
        <v>162</v>
      </c>
      <c r="J10" s="13" t="str">
        <f>+'1. Submission Summary Sheet'!D21</f>
        <v>MP 9.8 (vic Mill Road)</v>
      </c>
      <c r="K10" s="41" t="s">
        <v>119</v>
      </c>
      <c r="L10" s="41" t="str">
        <f>+'1. Submission Summary Sheet'!D23</f>
        <v>MP 28.8 (vic Lake Flora Rd)</v>
      </c>
      <c r="M10" s="41" t="str">
        <f>+'1. Submission Summary Sheet'!D24</f>
        <v>MP 3.38</v>
      </c>
      <c r="N10" s="13">
        <v>361.37</v>
      </c>
    </row>
    <row r="11" spans="1:14" ht="15" customHeight="1" x14ac:dyDescent="0.55000000000000004">
      <c r="A11" s="73"/>
      <c r="B11" s="19">
        <v>10</v>
      </c>
      <c r="C11" s="22" t="s">
        <v>55</v>
      </c>
      <c r="D11" s="12" t="s">
        <v>56</v>
      </c>
      <c r="E11" s="44" t="s">
        <v>54</v>
      </c>
      <c r="F11" s="13" t="str">
        <f>+'1. Submission Summary Sheet'!E17</f>
        <v>MP 247.2 (vic E. Lauridsen)</v>
      </c>
      <c r="G11" s="13" t="str">
        <f>+'1. Submission Summary Sheet'!E18</f>
        <v>MP 1.4 (Port of Pt Angeles)</v>
      </c>
      <c r="H11" s="41" t="s">
        <v>117</v>
      </c>
      <c r="I11" s="41" t="s">
        <v>155</v>
      </c>
      <c r="J11" s="13" t="str">
        <f>+'1. Submission Summary Sheet'!E21</f>
        <v>MP 12.56 (WSF dock)</v>
      </c>
      <c r="K11" s="41" t="s">
        <v>120</v>
      </c>
      <c r="L11" s="41" t="str">
        <f>+'1. Submission Summary Sheet'!E23</f>
        <v>MP 23.2 (vic SR 302)</v>
      </c>
      <c r="M11" s="41" t="s">
        <v>124</v>
      </c>
      <c r="N11" s="13">
        <v>361.52</v>
      </c>
    </row>
    <row r="12" spans="1:14" ht="28.8" x14ac:dyDescent="0.55000000000000004">
      <c r="A12" s="73"/>
      <c r="B12" s="19">
        <v>11</v>
      </c>
      <c r="C12" s="21" t="s">
        <v>11</v>
      </c>
      <c r="D12" s="34" t="s">
        <v>57</v>
      </c>
      <c r="E12" s="46" t="s">
        <v>58</v>
      </c>
      <c r="F12" s="16" t="str">
        <f>+'1. Submission Summary Sheet'!G17</f>
        <v>Port Angeles</v>
      </c>
      <c r="G12" s="16" t="s">
        <v>101</v>
      </c>
      <c r="H12" s="16" t="s">
        <v>138</v>
      </c>
      <c r="I12" s="16" t="s">
        <v>163</v>
      </c>
      <c r="J12" s="16" t="s">
        <v>107</v>
      </c>
      <c r="K12" s="16" t="s">
        <v>146</v>
      </c>
      <c r="L12" s="16" t="s">
        <v>108</v>
      </c>
      <c r="M12" s="16" t="s">
        <v>108</v>
      </c>
      <c r="N12" s="16" t="s">
        <v>166</v>
      </c>
    </row>
    <row r="13" spans="1:14" ht="28.8" x14ac:dyDescent="0.55000000000000004">
      <c r="A13" s="73"/>
      <c r="B13" s="19">
        <v>12</v>
      </c>
      <c r="C13" s="21" t="s">
        <v>59</v>
      </c>
      <c r="D13" s="34" t="s">
        <v>60</v>
      </c>
      <c r="E13" s="46" t="s">
        <v>61</v>
      </c>
      <c r="F13" s="16" t="s">
        <v>127</v>
      </c>
      <c r="G13" s="16" t="s">
        <v>127</v>
      </c>
      <c r="H13" s="16" t="s">
        <v>127</v>
      </c>
      <c r="I13" s="81" t="s">
        <v>127</v>
      </c>
      <c r="J13" s="16" t="s">
        <v>127</v>
      </c>
      <c r="K13" s="16" t="s">
        <v>127</v>
      </c>
      <c r="L13" s="16" t="s">
        <v>127</v>
      </c>
      <c r="M13" s="16" t="s">
        <v>127</v>
      </c>
      <c r="N13" s="16" t="s">
        <v>127</v>
      </c>
    </row>
    <row r="14" spans="1:14" ht="15.75" customHeight="1" x14ac:dyDescent="0.55000000000000004">
      <c r="A14" s="74"/>
      <c r="B14" s="39">
        <v>13</v>
      </c>
      <c r="C14" s="21" t="s">
        <v>62</v>
      </c>
      <c r="D14" s="12" t="s">
        <v>63</v>
      </c>
      <c r="E14" s="46" t="s">
        <v>64</v>
      </c>
      <c r="F14" s="16" t="s">
        <v>64</v>
      </c>
      <c r="G14" s="16" t="s">
        <v>64</v>
      </c>
      <c r="H14" s="16" t="s">
        <v>64</v>
      </c>
      <c r="I14" s="81" t="s">
        <v>64</v>
      </c>
      <c r="J14" s="16" t="s">
        <v>64</v>
      </c>
      <c r="K14" s="16" t="s">
        <v>64</v>
      </c>
      <c r="L14" s="16" t="s">
        <v>64</v>
      </c>
      <c r="M14" s="16" t="s">
        <v>64</v>
      </c>
      <c r="N14" s="16" t="s">
        <v>64</v>
      </c>
    </row>
    <row r="15" spans="1:14" ht="100.8" x14ac:dyDescent="0.55000000000000004">
      <c r="A15" s="67" t="s">
        <v>65</v>
      </c>
      <c r="B15" s="24">
        <v>14</v>
      </c>
      <c r="C15" s="23" t="s">
        <v>66</v>
      </c>
      <c r="D15" s="15" t="s">
        <v>92</v>
      </c>
      <c r="E15" s="46">
        <v>2</v>
      </c>
      <c r="F15" s="16">
        <v>2</v>
      </c>
      <c r="G15" s="16">
        <v>2</v>
      </c>
      <c r="H15" s="52">
        <v>2</v>
      </c>
      <c r="I15" s="82">
        <v>2</v>
      </c>
      <c r="J15" s="52">
        <v>3</v>
      </c>
      <c r="K15" s="52">
        <v>2</v>
      </c>
      <c r="L15" s="52">
        <v>2</v>
      </c>
      <c r="M15" s="52">
        <v>3</v>
      </c>
      <c r="N15" s="52">
        <v>3</v>
      </c>
    </row>
    <row r="16" spans="1:14" x14ac:dyDescent="0.55000000000000004">
      <c r="A16" s="68"/>
      <c r="B16" s="23">
        <v>15</v>
      </c>
      <c r="C16" s="24" t="s">
        <v>67</v>
      </c>
      <c r="D16" s="11" t="s">
        <v>68</v>
      </c>
      <c r="E16" s="44" t="s">
        <v>69</v>
      </c>
      <c r="F16" s="7" t="s">
        <v>134</v>
      </c>
      <c r="G16" s="7" t="s">
        <v>134</v>
      </c>
      <c r="H16" s="38" t="s">
        <v>139</v>
      </c>
      <c r="I16" s="78" t="s">
        <v>183</v>
      </c>
      <c r="J16" s="38" t="s">
        <v>54</v>
      </c>
      <c r="K16" s="38" t="s">
        <v>147</v>
      </c>
      <c r="L16" s="38" t="s">
        <v>111</v>
      </c>
      <c r="M16" s="38" t="s">
        <v>54</v>
      </c>
      <c r="N16" s="38" t="s">
        <v>54</v>
      </c>
    </row>
    <row r="17" spans="1:21" s="80" customFormat="1" ht="153.6" customHeight="1" x14ac:dyDescent="0.55000000000000004">
      <c r="A17" s="68"/>
      <c r="B17" s="24">
        <v>16</v>
      </c>
      <c r="C17" s="24" t="s">
        <v>70</v>
      </c>
      <c r="D17" s="35" t="s">
        <v>71</v>
      </c>
      <c r="E17" s="47" t="s">
        <v>72</v>
      </c>
      <c r="F17" s="11" t="s">
        <v>133</v>
      </c>
      <c r="G17" s="11" t="s">
        <v>133</v>
      </c>
      <c r="H17" s="38" t="s">
        <v>143</v>
      </c>
      <c r="I17" s="78" t="s">
        <v>184</v>
      </c>
      <c r="J17" s="38" t="s">
        <v>54</v>
      </c>
      <c r="K17" s="38" t="s">
        <v>151</v>
      </c>
      <c r="L17" s="38" t="s">
        <v>159</v>
      </c>
      <c r="M17" s="38" t="s">
        <v>54</v>
      </c>
      <c r="N17" s="38" t="s">
        <v>54</v>
      </c>
    </row>
    <row r="18" spans="1:21" ht="28.8" x14ac:dyDescent="0.55000000000000004">
      <c r="A18" s="68"/>
      <c r="B18" s="23">
        <v>17</v>
      </c>
      <c r="C18" s="24" t="s">
        <v>73</v>
      </c>
      <c r="D18" s="11" t="s">
        <v>74</v>
      </c>
      <c r="E18" s="44" t="s">
        <v>75</v>
      </c>
      <c r="F18" s="11" t="s">
        <v>129</v>
      </c>
      <c r="G18" s="11" t="s">
        <v>129</v>
      </c>
      <c r="H18" s="38" t="s">
        <v>140</v>
      </c>
      <c r="I18" s="78" t="s">
        <v>75</v>
      </c>
      <c r="J18" s="38" t="s">
        <v>54</v>
      </c>
      <c r="K18" s="38" t="s">
        <v>148</v>
      </c>
      <c r="L18" s="38">
        <v>2</v>
      </c>
      <c r="M18" s="38" t="s">
        <v>54</v>
      </c>
      <c r="N18" s="38" t="s">
        <v>54</v>
      </c>
    </row>
    <row r="19" spans="1:21" ht="28.8" x14ac:dyDescent="0.55000000000000004">
      <c r="A19" s="68"/>
      <c r="B19" s="24">
        <v>18</v>
      </c>
      <c r="C19" s="25" t="s">
        <v>76</v>
      </c>
      <c r="D19" s="11" t="s">
        <v>77</v>
      </c>
      <c r="E19" s="44" t="s">
        <v>78</v>
      </c>
      <c r="F19" s="13" t="s">
        <v>130</v>
      </c>
      <c r="G19" s="13" t="s">
        <v>130</v>
      </c>
      <c r="H19" s="38" t="s">
        <v>141</v>
      </c>
      <c r="I19" s="78" t="s">
        <v>185</v>
      </c>
      <c r="J19" s="38" t="s">
        <v>54</v>
      </c>
      <c r="K19" s="38" t="s">
        <v>149</v>
      </c>
      <c r="L19" s="38" t="s">
        <v>158</v>
      </c>
      <c r="M19" s="38" t="s">
        <v>54</v>
      </c>
      <c r="N19" s="38" t="s">
        <v>54</v>
      </c>
    </row>
    <row r="20" spans="1:21" ht="16.5" customHeight="1" x14ac:dyDescent="0.55000000000000004">
      <c r="A20" s="68"/>
      <c r="B20" s="23">
        <v>19</v>
      </c>
      <c r="C20" s="25" t="s">
        <v>79</v>
      </c>
      <c r="D20" s="11" t="s">
        <v>80</v>
      </c>
      <c r="E20" s="44" t="s">
        <v>58</v>
      </c>
      <c r="F20" s="13" t="s">
        <v>101</v>
      </c>
      <c r="G20" s="13" t="s">
        <v>101</v>
      </c>
      <c r="H20" s="38" t="s">
        <v>142</v>
      </c>
      <c r="I20" s="78" t="s">
        <v>186</v>
      </c>
      <c r="J20" s="38" t="s">
        <v>54</v>
      </c>
      <c r="K20" s="38" t="s">
        <v>150</v>
      </c>
      <c r="L20" s="38" t="s">
        <v>150</v>
      </c>
      <c r="M20" s="38" t="s">
        <v>54</v>
      </c>
      <c r="N20" s="38" t="s">
        <v>54</v>
      </c>
    </row>
    <row r="21" spans="1:21" ht="201.6" x14ac:dyDescent="0.55000000000000004">
      <c r="A21" s="68"/>
      <c r="B21" s="23">
        <v>20</v>
      </c>
      <c r="C21" s="25" t="s">
        <v>81</v>
      </c>
      <c r="D21" s="11" t="s">
        <v>82</v>
      </c>
      <c r="E21" s="44" t="s">
        <v>54</v>
      </c>
      <c r="F21" s="13" t="s">
        <v>54</v>
      </c>
      <c r="G21" s="13" t="s">
        <v>54</v>
      </c>
      <c r="H21" s="38"/>
      <c r="I21" s="38" t="s">
        <v>54</v>
      </c>
      <c r="J21" s="38" t="s">
        <v>144</v>
      </c>
      <c r="K21" s="38" t="s">
        <v>54</v>
      </c>
      <c r="L21" s="38" t="s">
        <v>54</v>
      </c>
      <c r="M21" s="38" t="s">
        <v>194</v>
      </c>
      <c r="N21" s="38" t="s">
        <v>193</v>
      </c>
    </row>
    <row r="22" spans="1:21" ht="99" customHeight="1" x14ac:dyDescent="0.55000000000000004">
      <c r="A22" s="69" t="s">
        <v>83</v>
      </c>
      <c r="B22" s="26">
        <v>21</v>
      </c>
      <c r="C22" s="27" t="s">
        <v>84</v>
      </c>
      <c r="D22" s="35" t="s">
        <v>85</v>
      </c>
      <c r="E22" s="48" t="s">
        <v>86</v>
      </c>
      <c r="F22" s="13" t="s">
        <v>131</v>
      </c>
      <c r="G22" s="13" t="s">
        <v>131</v>
      </c>
      <c r="H22" s="38" t="s">
        <v>131</v>
      </c>
      <c r="I22" s="38" t="s">
        <v>86</v>
      </c>
      <c r="J22" s="38" t="s">
        <v>86</v>
      </c>
      <c r="K22" s="38" t="s">
        <v>102</v>
      </c>
      <c r="L22" s="78" t="s">
        <v>168</v>
      </c>
      <c r="M22" s="38" t="s">
        <v>86</v>
      </c>
      <c r="N22" s="38" t="s">
        <v>169</v>
      </c>
    </row>
    <row r="23" spans="1:21" ht="106.8" customHeight="1" x14ac:dyDescent="0.55000000000000004">
      <c r="A23" s="70"/>
      <c r="B23" s="33">
        <v>22</v>
      </c>
      <c r="C23" s="27" t="s">
        <v>87</v>
      </c>
      <c r="D23" s="11" t="s">
        <v>95</v>
      </c>
      <c r="E23" s="47" t="s">
        <v>93</v>
      </c>
      <c r="F23" s="13" t="s">
        <v>54</v>
      </c>
      <c r="G23" s="13" t="s">
        <v>54</v>
      </c>
      <c r="H23" s="13" t="s">
        <v>54</v>
      </c>
      <c r="I23" s="38" t="s">
        <v>54</v>
      </c>
      <c r="J23" s="38" t="s">
        <v>54</v>
      </c>
      <c r="K23" s="38" t="s">
        <v>54</v>
      </c>
      <c r="L23" s="38" t="s">
        <v>54</v>
      </c>
      <c r="M23" s="38" t="s">
        <v>54</v>
      </c>
      <c r="N23" s="38" t="s">
        <v>167</v>
      </c>
    </row>
    <row r="24" spans="1:21" ht="243" customHeight="1" x14ac:dyDescent="0.55000000000000004">
      <c r="A24" s="70"/>
      <c r="B24" s="26">
        <v>23</v>
      </c>
      <c r="C24" s="27" t="s">
        <v>88</v>
      </c>
      <c r="D24" s="11" t="s">
        <v>94</v>
      </c>
      <c r="E24" s="49" t="s">
        <v>54</v>
      </c>
      <c r="F24" s="38" t="s">
        <v>132</v>
      </c>
      <c r="G24" s="38" t="s">
        <v>132</v>
      </c>
      <c r="H24" s="38" t="s">
        <v>188</v>
      </c>
      <c r="I24" s="78" t="s">
        <v>196</v>
      </c>
      <c r="J24" s="38" t="s">
        <v>195</v>
      </c>
      <c r="K24" s="38" t="s">
        <v>189</v>
      </c>
      <c r="L24" s="38" t="s">
        <v>160</v>
      </c>
      <c r="M24" s="38" t="s">
        <v>187</v>
      </c>
      <c r="N24" s="38" t="s">
        <v>54</v>
      </c>
      <c r="O24" s="36"/>
      <c r="P24" s="36"/>
      <c r="Q24" s="36"/>
      <c r="R24" s="36"/>
      <c r="S24" s="36"/>
      <c r="T24" s="36"/>
      <c r="U24" s="36"/>
    </row>
    <row r="25" spans="1:21" ht="43.2" x14ac:dyDescent="0.55000000000000004">
      <c r="A25" s="71"/>
      <c r="B25" s="26">
        <v>24</v>
      </c>
      <c r="C25" s="27" t="s">
        <v>89</v>
      </c>
      <c r="D25" s="35" t="s">
        <v>90</v>
      </c>
      <c r="E25" s="48"/>
      <c r="F25" s="13" t="s">
        <v>54</v>
      </c>
      <c r="G25" s="13" t="s">
        <v>54</v>
      </c>
      <c r="H25" s="13" t="s">
        <v>54</v>
      </c>
      <c r="I25" s="38" t="s">
        <v>54</v>
      </c>
      <c r="J25" s="38"/>
      <c r="K25" s="38" t="s">
        <v>54</v>
      </c>
      <c r="L25" s="38" t="s">
        <v>54</v>
      </c>
      <c r="M25" s="38" t="s">
        <v>54</v>
      </c>
      <c r="N25" s="38" t="s">
        <v>54</v>
      </c>
    </row>
    <row r="26" spans="1:21" x14ac:dyDescent="0.55000000000000004">
      <c r="D26" s="36"/>
      <c r="E26" s="50"/>
    </row>
    <row r="27" spans="1:21" x14ac:dyDescent="0.55000000000000004">
      <c r="B27"/>
    </row>
    <row r="28" spans="1:21" x14ac:dyDescent="0.55000000000000004">
      <c r="B28"/>
    </row>
    <row r="29" spans="1:21" x14ac:dyDescent="0.55000000000000004">
      <c r="B29"/>
    </row>
    <row r="30" spans="1:21" x14ac:dyDescent="0.55000000000000004">
      <c r="B30"/>
    </row>
    <row r="31" spans="1:21" x14ac:dyDescent="0.55000000000000004">
      <c r="B31"/>
    </row>
    <row r="32" spans="1:21" x14ac:dyDescent="0.55000000000000004">
      <c r="B32"/>
    </row>
  </sheetData>
  <mergeCells count="3">
    <mergeCell ref="A15:A21"/>
    <mergeCell ref="A22:A25"/>
    <mergeCell ref="A2:A14"/>
  </mergeCells>
  <phoneticPr fontId="9"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E280E-6C0E-4C9A-AC7F-6D18CEEBB955}">
  <dimension ref="A1:J33"/>
  <sheetViews>
    <sheetView zoomScaleNormal="100" workbookViewId="0">
      <pane ySplit="2" topLeftCell="A21" activePane="bottomLeft" state="frozen"/>
      <selection pane="bottomLeft" activeCell="A3" sqref="A3:A15"/>
    </sheetView>
  </sheetViews>
  <sheetFormatPr defaultRowHeight="14.4" x14ac:dyDescent="0.55000000000000004"/>
  <cols>
    <col min="1" max="1" width="15.26171875" customWidth="1"/>
    <col min="2" max="2" width="3.578125" style="18" bestFit="1" customWidth="1"/>
    <col min="3" max="3" width="23.15625" bestFit="1" customWidth="1"/>
    <col min="4" max="4" width="87.578125" customWidth="1"/>
    <col min="5" max="10" width="40.68359375" customWidth="1"/>
  </cols>
  <sheetData>
    <row r="1" spans="1:10" ht="23.25" customHeight="1" x14ac:dyDescent="0.55000000000000004">
      <c r="C1" s="40" t="s">
        <v>98</v>
      </c>
    </row>
    <row r="2" spans="1:10" x14ac:dyDescent="0.55000000000000004">
      <c r="A2" s="4" t="s">
        <v>20</v>
      </c>
      <c r="B2" s="30" t="s">
        <v>21</v>
      </c>
      <c r="C2" s="5" t="s">
        <v>22</v>
      </c>
      <c r="D2" s="5" t="s">
        <v>23</v>
      </c>
      <c r="E2" s="5" t="s">
        <v>24</v>
      </c>
      <c r="F2" s="14" t="s">
        <v>25</v>
      </c>
      <c r="G2" s="14" t="s">
        <v>26</v>
      </c>
      <c r="H2" s="14" t="s">
        <v>27</v>
      </c>
      <c r="I2" s="14" t="s">
        <v>28</v>
      </c>
      <c r="J2" s="14" t="s">
        <v>29</v>
      </c>
    </row>
    <row r="3" spans="1:10" ht="15" customHeight="1" x14ac:dyDescent="0.55000000000000004">
      <c r="A3" s="75" t="s">
        <v>30</v>
      </c>
      <c r="B3" s="19">
        <v>1</v>
      </c>
      <c r="C3" s="19" t="s">
        <v>7</v>
      </c>
      <c r="D3" s="12" t="s">
        <v>31</v>
      </c>
      <c r="E3" s="13" t="s">
        <v>32</v>
      </c>
      <c r="F3" s="13"/>
      <c r="G3" s="13"/>
      <c r="H3" s="13"/>
      <c r="I3" s="13"/>
      <c r="J3" s="13"/>
    </row>
    <row r="4" spans="1:10" ht="15" customHeight="1" x14ac:dyDescent="0.55000000000000004">
      <c r="A4" s="76"/>
      <c r="B4" s="19">
        <v>2</v>
      </c>
      <c r="C4" s="19" t="s">
        <v>33</v>
      </c>
      <c r="D4" s="12" t="s">
        <v>34</v>
      </c>
      <c r="E4" s="13" t="s">
        <v>35</v>
      </c>
      <c r="F4" s="13"/>
      <c r="G4" s="13"/>
      <c r="H4" s="13"/>
      <c r="I4" s="13"/>
      <c r="J4" s="13"/>
    </row>
    <row r="5" spans="1:10" ht="33.75" customHeight="1" x14ac:dyDescent="0.55000000000000004">
      <c r="A5" s="76"/>
      <c r="B5" s="19">
        <v>3</v>
      </c>
      <c r="C5" s="21" t="s">
        <v>36</v>
      </c>
      <c r="D5" s="11" t="s">
        <v>37</v>
      </c>
      <c r="E5" s="13" t="s">
        <v>38</v>
      </c>
      <c r="F5" s="13"/>
      <c r="G5" s="13"/>
      <c r="H5" s="13"/>
      <c r="I5" s="13"/>
      <c r="J5" s="13"/>
    </row>
    <row r="6" spans="1:10" ht="33.75" customHeight="1" x14ac:dyDescent="0.55000000000000004">
      <c r="A6" s="76"/>
      <c r="B6" s="19">
        <v>4</v>
      </c>
      <c r="C6" s="21" t="s">
        <v>39</v>
      </c>
      <c r="D6" s="11" t="s">
        <v>40</v>
      </c>
      <c r="E6" s="13" t="s">
        <v>41</v>
      </c>
      <c r="F6" s="13"/>
      <c r="G6" s="13"/>
      <c r="H6" s="13"/>
      <c r="I6" s="13"/>
      <c r="J6" s="13"/>
    </row>
    <row r="7" spans="1:10" ht="28.8" x14ac:dyDescent="0.55000000000000004">
      <c r="A7" s="76"/>
      <c r="B7" s="19">
        <v>5</v>
      </c>
      <c r="C7" s="20" t="s">
        <v>42</v>
      </c>
      <c r="D7" s="11" t="s">
        <v>43</v>
      </c>
      <c r="E7" s="13" t="s">
        <v>44</v>
      </c>
      <c r="F7" s="13"/>
      <c r="G7" s="13"/>
      <c r="H7" s="13"/>
      <c r="I7" s="13"/>
      <c r="J7" s="13"/>
    </row>
    <row r="8" spans="1:10" ht="15" customHeight="1" x14ac:dyDescent="0.55000000000000004">
      <c r="A8" s="76"/>
      <c r="B8" s="19">
        <v>6</v>
      </c>
      <c r="C8" s="22" t="s">
        <v>91</v>
      </c>
      <c r="D8" s="12" t="s">
        <v>45</v>
      </c>
      <c r="E8" s="32">
        <v>2</v>
      </c>
      <c r="F8" s="32"/>
      <c r="G8" s="32"/>
      <c r="H8" s="32"/>
      <c r="I8" s="32"/>
      <c r="J8" s="32"/>
    </row>
    <row r="9" spans="1:10" ht="15" customHeight="1" x14ac:dyDescent="0.55000000000000004">
      <c r="A9" s="76"/>
      <c r="B9" s="19">
        <v>7</v>
      </c>
      <c r="C9" s="22" t="s">
        <v>46</v>
      </c>
      <c r="D9" s="12" t="s">
        <v>47</v>
      </c>
      <c r="E9" s="13" t="s">
        <v>48</v>
      </c>
      <c r="F9" s="13"/>
      <c r="G9" s="13"/>
      <c r="H9" s="13"/>
      <c r="I9" s="13"/>
      <c r="J9" s="13"/>
    </row>
    <row r="10" spans="1:10" ht="15" customHeight="1" x14ac:dyDescent="0.55000000000000004">
      <c r="A10" s="76"/>
      <c r="B10" s="19">
        <v>8</v>
      </c>
      <c r="C10" s="22" t="s">
        <v>49</v>
      </c>
      <c r="D10" s="12" t="s">
        <v>50</v>
      </c>
      <c r="E10" s="13" t="s">
        <v>51</v>
      </c>
      <c r="F10" s="13"/>
      <c r="G10" s="13"/>
      <c r="H10" s="13"/>
      <c r="I10" s="13"/>
      <c r="J10" s="13"/>
    </row>
    <row r="11" spans="1:10" ht="15" customHeight="1" x14ac:dyDescent="0.55000000000000004">
      <c r="A11" s="76"/>
      <c r="B11" s="19">
        <v>9</v>
      </c>
      <c r="C11" s="22" t="s">
        <v>52</v>
      </c>
      <c r="D11" s="12" t="s">
        <v>53</v>
      </c>
      <c r="E11" s="13" t="s">
        <v>54</v>
      </c>
      <c r="F11" s="13"/>
      <c r="G11" s="13"/>
      <c r="H11" s="13"/>
      <c r="I11" s="13"/>
      <c r="J11" s="13"/>
    </row>
    <row r="12" spans="1:10" ht="15" customHeight="1" x14ac:dyDescent="0.55000000000000004">
      <c r="A12" s="76"/>
      <c r="B12" s="19">
        <v>10</v>
      </c>
      <c r="C12" s="22" t="s">
        <v>55</v>
      </c>
      <c r="D12" s="12" t="s">
        <v>56</v>
      </c>
      <c r="E12" s="13" t="s">
        <v>54</v>
      </c>
      <c r="F12" s="13"/>
      <c r="G12" s="13"/>
      <c r="H12" s="13"/>
      <c r="I12" s="13"/>
      <c r="J12" s="13"/>
    </row>
    <row r="13" spans="1:10" ht="28.8" x14ac:dyDescent="0.55000000000000004">
      <c r="A13" s="76"/>
      <c r="B13" s="19">
        <v>11</v>
      </c>
      <c r="C13" s="21" t="s">
        <v>11</v>
      </c>
      <c r="D13" s="34" t="s">
        <v>57</v>
      </c>
      <c r="E13" s="16" t="s">
        <v>58</v>
      </c>
      <c r="F13" s="16"/>
      <c r="G13" s="16"/>
      <c r="H13" s="16"/>
      <c r="I13" s="16"/>
      <c r="J13" s="16"/>
    </row>
    <row r="14" spans="1:10" ht="28.8" x14ac:dyDescent="0.55000000000000004">
      <c r="A14" s="76"/>
      <c r="B14" s="19">
        <v>12</v>
      </c>
      <c r="C14" s="21" t="s">
        <v>59</v>
      </c>
      <c r="D14" s="34" t="s">
        <v>60</v>
      </c>
      <c r="E14" s="16" t="s">
        <v>61</v>
      </c>
      <c r="F14" s="16"/>
      <c r="G14" s="16"/>
      <c r="H14" s="16"/>
      <c r="I14" s="16"/>
      <c r="J14" s="16"/>
    </row>
    <row r="15" spans="1:10" ht="15.75" customHeight="1" x14ac:dyDescent="0.55000000000000004">
      <c r="A15" s="77"/>
      <c r="B15" s="39">
        <v>13</v>
      </c>
      <c r="C15" s="21" t="s">
        <v>62</v>
      </c>
      <c r="D15" s="12" t="s">
        <v>63</v>
      </c>
      <c r="E15" s="16" t="s">
        <v>64</v>
      </c>
      <c r="F15" s="16"/>
      <c r="G15" s="16"/>
      <c r="H15" s="16"/>
      <c r="I15" s="16"/>
      <c r="J15" s="16"/>
    </row>
    <row r="16" spans="1:10" ht="100.8" x14ac:dyDescent="0.55000000000000004">
      <c r="A16" s="67" t="s">
        <v>65</v>
      </c>
      <c r="B16" s="24">
        <v>14</v>
      </c>
      <c r="C16" s="23" t="s">
        <v>66</v>
      </c>
      <c r="D16" s="15" t="s">
        <v>92</v>
      </c>
      <c r="E16" s="16">
        <v>2</v>
      </c>
      <c r="F16" s="17"/>
      <c r="G16" s="17"/>
      <c r="H16" s="17"/>
      <c r="I16" s="17"/>
      <c r="J16" s="17"/>
    </row>
    <row r="17" spans="1:10" x14ac:dyDescent="0.55000000000000004">
      <c r="A17" s="68"/>
      <c r="B17" s="23">
        <v>15</v>
      </c>
      <c r="C17" s="24" t="s">
        <v>67</v>
      </c>
      <c r="D17" s="11" t="s">
        <v>68</v>
      </c>
      <c r="E17" s="13" t="s">
        <v>69</v>
      </c>
      <c r="F17" s="7"/>
      <c r="G17" s="7"/>
      <c r="H17" s="7"/>
      <c r="I17" s="7"/>
      <c r="J17" s="7"/>
    </row>
    <row r="18" spans="1:10" ht="43.2" x14ac:dyDescent="0.55000000000000004">
      <c r="A18" s="68"/>
      <c r="B18" s="24">
        <v>16</v>
      </c>
      <c r="C18" s="24" t="s">
        <v>70</v>
      </c>
      <c r="D18" s="35" t="s">
        <v>71</v>
      </c>
      <c r="E18" s="35" t="s">
        <v>72</v>
      </c>
      <c r="F18" s="7"/>
      <c r="G18" s="7"/>
      <c r="H18" s="7"/>
      <c r="I18" s="7"/>
      <c r="J18" s="7"/>
    </row>
    <row r="19" spans="1:10" ht="28.8" x14ac:dyDescent="0.55000000000000004">
      <c r="A19" s="68"/>
      <c r="B19" s="23">
        <v>17</v>
      </c>
      <c r="C19" s="24" t="s">
        <v>73</v>
      </c>
      <c r="D19" s="11" t="s">
        <v>74</v>
      </c>
      <c r="E19" s="13" t="s">
        <v>75</v>
      </c>
      <c r="F19" s="7"/>
      <c r="G19" s="7"/>
      <c r="H19" s="7"/>
      <c r="I19" s="7"/>
      <c r="J19" s="7"/>
    </row>
    <row r="20" spans="1:10" ht="28.8" x14ac:dyDescent="0.55000000000000004">
      <c r="A20" s="68"/>
      <c r="B20" s="24">
        <v>18</v>
      </c>
      <c r="C20" s="25" t="s">
        <v>76</v>
      </c>
      <c r="D20" s="11" t="s">
        <v>77</v>
      </c>
      <c r="E20" s="13" t="s">
        <v>78</v>
      </c>
      <c r="F20" s="7"/>
      <c r="G20" s="7"/>
      <c r="H20" s="7"/>
      <c r="I20" s="7"/>
      <c r="J20" s="7"/>
    </row>
    <row r="21" spans="1:10" ht="16.5" customHeight="1" x14ac:dyDescent="0.55000000000000004">
      <c r="A21" s="68"/>
      <c r="B21" s="23">
        <v>19</v>
      </c>
      <c r="C21" s="25" t="s">
        <v>79</v>
      </c>
      <c r="D21" s="11" t="s">
        <v>80</v>
      </c>
      <c r="E21" s="13" t="s">
        <v>58</v>
      </c>
      <c r="F21" s="7"/>
      <c r="G21" s="7"/>
      <c r="H21" s="7"/>
      <c r="I21" s="7"/>
      <c r="J21" s="7"/>
    </row>
    <row r="22" spans="1:10" ht="28.8" x14ac:dyDescent="0.55000000000000004">
      <c r="A22" s="68"/>
      <c r="B22" s="23">
        <v>20</v>
      </c>
      <c r="C22" s="25" t="s">
        <v>81</v>
      </c>
      <c r="D22" s="11" t="s">
        <v>82</v>
      </c>
      <c r="E22" s="13" t="s">
        <v>54</v>
      </c>
      <c r="F22" s="7"/>
      <c r="G22" s="7"/>
      <c r="H22" s="7"/>
      <c r="I22" s="7"/>
      <c r="J22" s="7"/>
    </row>
    <row r="23" spans="1:10" ht="99" customHeight="1" x14ac:dyDescent="0.55000000000000004">
      <c r="A23" s="69" t="s">
        <v>83</v>
      </c>
      <c r="B23" s="26">
        <v>21</v>
      </c>
      <c r="C23" s="27" t="s">
        <v>84</v>
      </c>
      <c r="D23" s="35" t="s">
        <v>85</v>
      </c>
      <c r="E23" s="37" t="s">
        <v>86</v>
      </c>
      <c r="F23" s="7"/>
      <c r="G23" s="7"/>
      <c r="H23" s="7"/>
      <c r="I23" s="7"/>
      <c r="J23" s="7"/>
    </row>
    <row r="24" spans="1:10" ht="57.6" x14ac:dyDescent="0.55000000000000004">
      <c r="A24" s="70"/>
      <c r="B24" s="33">
        <v>22</v>
      </c>
      <c r="C24" s="27" t="s">
        <v>87</v>
      </c>
      <c r="D24" s="11" t="s">
        <v>95</v>
      </c>
      <c r="E24" s="35" t="s">
        <v>93</v>
      </c>
      <c r="F24" s="7"/>
      <c r="G24" s="7"/>
      <c r="H24" s="7"/>
      <c r="I24" s="7"/>
      <c r="J24" s="7"/>
    </row>
    <row r="25" spans="1:10" ht="100.8" x14ac:dyDescent="0.55000000000000004">
      <c r="A25" s="70"/>
      <c r="B25" s="26">
        <v>23</v>
      </c>
      <c r="C25" s="27" t="s">
        <v>88</v>
      </c>
      <c r="D25" s="11" t="s">
        <v>94</v>
      </c>
      <c r="E25" s="38" t="s">
        <v>54</v>
      </c>
      <c r="F25" s="7"/>
      <c r="G25" s="7"/>
      <c r="H25" s="7"/>
      <c r="I25" s="7"/>
      <c r="J25" s="7"/>
    </row>
    <row r="26" spans="1:10" ht="43.2" x14ac:dyDescent="0.55000000000000004">
      <c r="A26" s="71"/>
      <c r="B26" s="26">
        <v>24</v>
      </c>
      <c r="C26" s="27" t="s">
        <v>89</v>
      </c>
      <c r="D26" s="35" t="s">
        <v>96</v>
      </c>
      <c r="E26" s="37"/>
      <c r="F26" s="7"/>
      <c r="G26" s="7"/>
      <c r="H26" s="7"/>
      <c r="I26" s="7"/>
      <c r="J26" s="7"/>
    </row>
    <row r="27" spans="1:10" x14ac:dyDescent="0.55000000000000004">
      <c r="D27" s="36"/>
      <c r="E27" s="1"/>
    </row>
    <row r="28" spans="1:10" x14ac:dyDescent="0.55000000000000004">
      <c r="B28"/>
    </row>
    <row r="29" spans="1:10" x14ac:dyDescent="0.55000000000000004">
      <c r="B29"/>
    </row>
    <row r="30" spans="1:10" x14ac:dyDescent="0.55000000000000004">
      <c r="B30"/>
    </row>
    <row r="31" spans="1:10" x14ac:dyDescent="0.55000000000000004">
      <c r="B31"/>
    </row>
    <row r="32" spans="1:10" x14ac:dyDescent="0.55000000000000004">
      <c r="B32"/>
    </row>
    <row r="33" spans="2:2" x14ac:dyDescent="0.55000000000000004">
      <c r="B33"/>
    </row>
  </sheetData>
  <mergeCells count="3">
    <mergeCell ref="A16:A22"/>
    <mergeCell ref="A23:A26"/>
    <mergeCell ref="A3:A1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lank Document" ma:contentTypeID="0x01010016DC3F092805594D8851F56F2376D7F300EA42D473A67D4643BDE66A27F111982A" ma:contentTypeVersion="31" ma:contentTypeDescription="Blank document template" ma:contentTypeScope="" ma:versionID="17273935f4506a76f28ac420c2d97d21">
  <xsd:schema xmlns:xsd="http://www.w3.org/2001/XMLSchema" xmlns:xs="http://www.w3.org/2001/XMLSchema" xmlns:p="http://schemas.microsoft.com/office/2006/metadata/properties" xmlns:ns2="3f2a9c47-5956-4247-a6a5-eae7021c817c" xmlns:ns3="61063ef9-04e3-44ec-8064-f18fc6246849" xmlns:ns4="db7abcaa-ed2b-4eb9-8568-6fc6e55d7e56" targetNamespace="http://schemas.microsoft.com/office/2006/metadata/properties" ma:root="true" ma:fieldsID="8005033ed17939582408dc1e461112fe" ns2:_="" ns3:_="" ns4:_="">
    <xsd:import namespace="3f2a9c47-5956-4247-a6a5-eae7021c817c"/>
    <xsd:import namespace="61063ef9-04e3-44ec-8064-f18fc6246849"/>
    <xsd:import namespace="db7abcaa-ed2b-4eb9-8568-6fc6e55d7e56"/>
    <xsd:element name="properties">
      <xsd:complexType>
        <xsd:sequence>
          <xsd:element name="documentManagement">
            <xsd:complexType>
              <xsd:all>
                <xsd:element ref="ns2:m48af1d608f844e28b1262a9eddbd000" minOccurs="0"/>
                <xsd:element ref="ns2:k3291a82c76047e2ad256aa36b763937" minOccurs="0"/>
                <xsd:element ref="ns2:b3ed815f6f3b41f5af92b8e89169af43" minOccurs="0"/>
                <xsd:element ref="ns3:IntName" minOccurs="0"/>
                <xsd:element ref="ns2:Deliverable" minOccurs="0"/>
                <xsd:element ref="ns3:TaxCatchAll" minOccurs="0"/>
                <xsd:element ref="ns2:SharedWithUsers" minOccurs="0"/>
                <xsd:element ref="ns2:SharedWithDetails"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DateTaken" minOccurs="0"/>
                <xsd:element ref="ns4:MediaServiceLocation" minOccurs="0"/>
                <xsd:element ref="ns4:MediaServiceOCR"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2a9c47-5956-4247-a6a5-eae7021c817c" elementFormDefault="qualified">
    <xsd:import namespace="http://schemas.microsoft.com/office/2006/documentManagement/types"/>
    <xsd:import namespace="http://schemas.microsoft.com/office/infopath/2007/PartnerControls"/>
    <xsd:element name="m48af1d608f844e28b1262a9eddbd000" ma:index="8" nillable="true" ma:taxonomy="true" ma:internalName="m48af1d608f844e28b1262a9eddbd000" ma:taxonomyFieldName="Project_x0020_Country" ma:displayName="Project Country" ma:readOnly="false" ma:fieldId="{648af1d6-08f8-44e2-8b12-62a9eddbd000}" ma:sspId="078749c1-ca3f-4d52-89b2-2d7b699e9652" ma:termSetId="49d145b8-c22e-44a5-8f97-0fd688d20d2e" ma:anchorId="00000000-0000-0000-0000-000000000000" ma:open="true" ma:isKeyword="false">
      <xsd:complexType>
        <xsd:sequence>
          <xsd:element ref="pc:Terms" minOccurs="0" maxOccurs="1"/>
        </xsd:sequence>
      </xsd:complexType>
    </xsd:element>
    <xsd:element name="k3291a82c76047e2ad256aa36b763937" ma:index="9" nillable="true" ma:taxonomy="true" ma:internalName="k3291a82c76047e2ad256aa36b763937" ma:taxonomyFieldName="DBMarketing" ma:displayName="Database / Marketing" ma:readOnly="false" ma:fieldId="{43291a82-c760-47e2-ad25-6aa36b763937}" ma:sspId="078749c1-ca3f-4d52-89b2-2d7b699e9652" ma:termSetId="8cc128be-a4f8-49a3-9448-91f84deb0266" ma:anchorId="00000000-0000-0000-0000-000000000000" ma:open="false" ma:isKeyword="false">
      <xsd:complexType>
        <xsd:sequence>
          <xsd:element ref="pc:Terms" minOccurs="0" maxOccurs="1"/>
        </xsd:sequence>
      </xsd:complexType>
    </xsd:element>
    <xsd:element name="b3ed815f6f3b41f5af92b8e89169af43" ma:index="10" nillable="true" ma:taxonomy="true" ma:internalName="b3ed815f6f3b41f5af92b8e89169af43" ma:taxonomyFieldName="Project_x0020_Number" ma:displayName="Project Number" ma:readOnly="false" ma:fieldId="{b3ed815f-6f3b-41f5-af92-b8e89169af43}" ma:sspId="078749c1-ca3f-4d52-89b2-2d7b699e9652" ma:termSetId="53439165-ee9a-4aa1-b76c-0cf837d1036b" ma:anchorId="00000000-0000-0000-0000-000000000000" ma:open="true" ma:isKeyword="false">
      <xsd:complexType>
        <xsd:sequence>
          <xsd:element ref="pc:Terms" minOccurs="0" maxOccurs="1"/>
        </xsd:sequence>
      </xsd:complexType>
    </xsd:element>
    <xsd:element name="Deliverable" ma:index="12" nillable="true" ma:displayName="Deliverable" ma:default="0" ma:internalName="Deliverable" ma:readOnly="fals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063ef9-04e3-44ec-8064-f18fc6246849" elementFormDefault="qualified">
    <xsd:import namespace="http://schemas.microsoft.com/office/2006/documentManagement/types"/>
    <xsd:import namespace="http://schemas.microsoft.com/office/infopath/2007/PartnerControls"/>
    <xsd:element name="IntName" ma:index="11" nillable="true" ma:displayName="Internal Name" ma:list="UserInfo" ma:SharePointGroup="0" ma:internalName="Int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14" nillable="true" ma:displayName="Taxonomy Catch All Column" ma:hidden="true" ma:list="{16277380-bb7d-4036-8736-fc24b658280c}" ma:internalName="TaxCatchAll" ma:showField="CatchAllData" ma:web="61063ef9-04e3-44ec-8064-f18fc62468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b7abcaa-ed2b-4eb9-8568-6fc6e55d7e56"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AutoTags" ma:index="23" nillable="true" ma:displayName="Tags" ma:internalName="MediaServiceAutoTags"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DateTaken" ma:index="26" nillable="true" ma:displayName="MediaServiceDateTaken" ma:hidden="true" ma:internalName="MediaServiceDateTaken" ma:readOnly="true">
      <xsd:simpleType>
        <xsd:restriction base="dms:Text"/>
      </xsd:simpleType>
    </xsd:element>
    <xsd:element name="MediaServiceLocation" ma:index="27" nillable="true" ma:displayName="Location" ma:internalName="MediaServiceLocation"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LengthInSeconds" ma:index="2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liverable xmlns="3f2a9c47-5956-4247-a6a5-eae7021c817c">false</Deliverable>
    <TaxCatchAll xmlns="61063ef9-04e3-44ec-8064-f18fc6246849">
      <Value>5</Value>
      <Value>13</Value>
    </TaxCatchAll>
    <m48af1d608f844e28b1262a9eddbd000 xmlns="3f2a9c47-5956-4247-a6a5-eae7021c817c">
      <Terms xmlns="http://schemas.microsoft.com/office/infopath/2007/PartnerControls">
        <TermInfo xmlns="http://schemas.microsoft.com/office/infopath/2007/PartnerControls">
          <TermName xmlns="http://schemas.microsoft.com/office/infopath/2007/PartnerControls">United States</TermName>
          <TermId xmlns="http://schemas.microsoft.com/office/infopath/2007/PartnerControls">6e345a2b-9af2-4d92-9d16-d9186e4dc2f9</TermId>
        </TermInfo>
      </Terms>
    </m48af1d608f844e28b1262a9eddbd000>
    <k3291a82c76047e2ad256aa36b763937 xmlns="3f2a9c47-5956-4247-a6a5-eae7021c817c">
      <Terms xmlns="http://schemas.microsoft.com/office/infopath/2007/PartnerControls"/>
    </k3291a82c76047e2ad256aa36b763937>
    <IntName xmlns="61063ef9-04e3-44ec-8064-f18fc6246849">
      <UserInfo>
        <DisplayName/>
        <AccountId xsi:nil="true"/>
        <AccountType/>
      </UserInfo>
    </IntName>
    <b3ed815f6f3b41f5af92b8e89169af43 xmlns="3f2a9c47-5956-4247-a6a5-eae7021c817c">
      <Terms xmlns="http://schemas.microsoft.com/office/infopath/2007/PartnerControls">
        <TermInfo xmlns="http://schemas.microsoft.com/office/infopath/2007/PartnerControls">
          <TermName xmlns="http://schemas.microsoft.com/office/infopath/2007/PartnerControls">21063</TermName>
          <TermId xmlns="http://schemas.microsoft.com/office/infopath/2007/PartnerControls">21cdb056-33b9-4216-a4f9-ab3c6d26b6ca</TermId>
        </TermInfo>
      </Terms>
    </b3ed815f6f3b41f5af92b8e89169af43>
  </documentManagement>
</p:properties>
</file>

<file path=customXml/itemProps1.xml><?xml version="1.0" encoding="utf-8"?>
<ds:datastoreItem xmlns:ds="http://schemas.openxmlformats.org/officeDocument/2006/customXml" ds:itemID="{68B30281-F458-455D-9B85-7F63F94F91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2a9c47-5956-4247-a6a5-eae7021c817c"/>
    <ds:schemaRef ds:uri="61063ef9-04e3-44ec-8064-f18fc6246849"/>
    <ds:schemaRef ds:uri="db7abcaa-ed2b-4eb9-8568-6fc6e55d7e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426290-137A-40C5-A973-1B99DC1B31A6}">
  <ds:schemaRefs>
    <ds:schemaRef ds:uri="http://schemas.microsoft.com/sharepoint/v3/contenttype/forms"/>
  </ds:schemaRefs>
</ds:datastoreItem>
</file>

<file path=customXml/itemProps3.xml><?xml version="1.0" encoding="utf-8"?>
<ds:datastoreItem xmlns:ds="http://schemas.openxmlformats.org/officeDocument/2006/customXml" ds:itemID="{87E15D75-4507-4AFB-9E09-7E66BB7D33F0}">
  <ds:schemaRefs>
    <ds:schemaRef ds:uri="http://schemas.microsoft.com/office/2006/documentManagement/types"/>
    <ds:schemaRef ds:uri="http://schemas.openxmlformats.org/package/2006/metadata/core-properties"/>
    <ds:schemaRef ds:uri="61063ef9-04e3-44ec-8064-f18fc6246849"/>
    <ds:schemaRef ds:uri="http://schemas.microsoft.com/office/2006/metadata/properties"/>
    <ds:schemaRef ds:uri="3f2a9c47-5956-4247-a6a5-eae7021c817c"/>
    <ds:schemaRef ds:uri="http://www.w3.org/XML/1998/namespace"/>
    <ds:schemaRef ds:uri="http://purl.org/dc/terms/"/>
    <ds:schemaRef ds:uri="db7abcaa-ed2b-4eb9-8568-6fc6e55d7e56"/>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Submission Summary Sheet</vt:lpstr>
      <vt:lpstr>2. Priority List </vt:lpstr>
      <vt:lpstr>3.Secondary List (Optional)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Oberhart</dc:creator>
  <cp:keywords/>
  <dc:description/>
  <cp:lastModifiedBy>Thera Black</cp:lastModifiedBy>
  <cp:revision/>
  <dcterms:created xsi:type="dcterms:W3CDTF">2022-05-05T20:32:21Z</dcterms:created>
  <dcterms:modified xsi:type="dcterms:W3CDTF">2022-07-13T22:22:19Z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0x01010016DC3F092805594D8851F56F2376D7F300EA42D473A67D4643BDE66A27F111982A</vt:lpwstr>
  </property>
  <property fmtid="{D5CDD505-2E9C-101B-9397-08002B2CF9AE}" pid="3" name="Project Country">
    <vt:lpwstr>5;#United States|6e345a2b-9af2-4d92-9d16-d9186e4dc2f9</vt:lpwstr>
  </property>
  <property fmtid="{D5CDD505-2E9C-101B-9397-08002B2CF9AE}" pid="4" name="Project Number">
    <vt:lpwstr>13;#21063|21cdb056-33b9-4216-a4f9-ab3c6d26b6ca</vt:lpwstr>
  </property>
  <property fmtid="{D5CDD505-2E9C-101B-9397-08002B2CF9AE}" pid="5" name="DBMarketing">
    <vt:lpwstr/>
  </property>
</Properties>
</file>